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4795" windowHeight="12090"/>
  </bookViews>
  <sheets>
    <sheet name="最終結果" sheetId="4" r:id="rId1"/>
    <sheet name="全順位" sheetId="6" r:id="rId2"/>
    <sheet name="総合" sheetId="3" r:id="rId3"/>
    <sheet name="滞空" sheetId="1" r:id="rId4"/>
    <sheet name="距離A" sheetId="2" r:id="rId5"/>
    <sheet name="距離B" sheetId="5" r:id="rId6"/>
    <sheet name="Spacer" sheetId="7" r:id="rId7"/>
  </sheets>
  <calcPr calcId="144525"/>
</workbook>
</file>

<file path=xl/calcChain.xml><?xml version="1.0" encoding="utf-8"?>
<calcChain xmlns="http://schemas.openxmlformats.org/spreadsheetml/2006/main">
  <c r="E232" i="3" l="1"/>
  <c r="AB206" i="3" s="1"/>
  <c r="W217" i="3"/>
  <c r="AB205" i="3" s="1"/>
  <c r="Q217" i="3"/>
  <c r="K217" i="3"/>
  <c r="AB203" i="3" s="1"/>
  <c r="E217" i="3"/>
  <c r="AB202" i="3" s="1"/>
  <c r="W206" i="3"/>
  <c r="AB201" i="3" s="1"/>
  <c r="Q206" i="3"/>
  <c r="AB200" i="3" s="1"/>
  <c r="K206" i="3"/>
  <c r="AB199" i="3" s="1"/>
  <c r="E206" i="3"/>
  <c r="AB198" i="3" s="1"/>
  <c r="AB204" i="3"/>
  <c r="Z206" i="3"/>
  <c r="Z205" i="3"/>
  <c r="Z204" i="3"/>
  <c r="Z203" i="3"/>
  <c r="Z202" i="3"/>
  <c r="Z201" i="3"/>
  <c r="Z200" i="3"/>
  <c r="Z199" i="3"/>
  <c r="Z198" i="3"/>
  <c r="E126" i="3"/>
  <c r="K180" i="3"/>
  <c r="E180" i="3"/>
  <c r="E190" i="3" s="1"/>
  <c r="E191" i="3" s="1"/>
  <c r="W163" i="3"/>
  <c r="Q163" i="3"/>
  <c r="K163" i="3"/>
  <c r="E163" i="3"/>
  <c r="E150" i="3"/>
  <c r="E149" i="3"/>
  <c r="E148" i="3"/>
  <c r="E147" i="3"/>
  <c r="E146" i="3"/>
  <c r="E145" i="3"/>
  <c r="E144" i="3"/>
  <c r="E143" i="3"/>
  <c r="E142" i="3"/>
  <c r="E141" i="3"/>
  <c r="E151" i="3" s="1"/>
  <c r="E152" i="3" s="1"/>
  <c r="Q124" i="3"/>
  <c r="Q134" i="3" s="1"/>
  <c r="Q135" i="3" s="1"/>
  <c r="K126" i="3"/>
  <c r="K125" i="3"/>
  <c r="K124" i="3"/>
  <c r="K134" i="3" s="1"/>
  <c r="K135" i="3" s="1"/>
  <c r="E125" i="3"/>
  <c r="E124" i="3"/>
  <c r="Q102" i="3"/>
  <c r="Q112" i="3" s="1"/>
  <c r="Q113" i="3" s="1"/>
  <c r="K103" i="3"/>
  <c r="K102" i="3"/>
  <c r="E102" i="3"/>
  <c r="E112" i="3" s="1"/>
  <c r="E113" i="3" s="1"/>
  <c r="K91" i="3"/>
  <c r="K90" i="3"/>
  <c r="K95" i="3" s="1"/>
  <c r="K96" i="3" s="1"/>
  <c r="K89" i="3"/>
  <c r="K88" i="3"/>
  <c r="K87" i="3"/>
  <c r="K86" i="3"/>
  <c r="K85" i="3"/>
  <c r="E89" i="3"/>
  <c r="E88" i="3"/>
  <c r="E87" i="3"/>
  <c r="E86" i="3"/>
  <c r="E85" i="3"/>
  <c r="E95" i="3" s="1"/>
  <c r="E96" i="3" s="1"/>
  <c r="K72" i="3"/>
  <c r="K71" i="3"/>
  <c r="K70" i="3"/>
  <c r="K69" i="3"/>
  <c r="K68" i="3"/>
  <c r="K67" i="3"/>
  <c r="K66" i="3"/>
  <c r="K65" i="3"/>
  <c r="K64" i="3"/>
  <c r="K63" i="3"/>
  <c r="K73" i="3" s="1"/>
  <c r="K74" i="3" s="1"/>
  <c r="E72" i="3"/>
  <c r="E71" i="3"/>
  <c r="E70" i="3"/>
  <c r="E69" i="3"/>
  <c r="E68" i="3"/>
  <c r="E67" i="3"/>
  <c r="E66" i="3"/>
  <c r="E65" i="3"/>
  <c r="E64" i="3"/>
  <c r="E63" i="3"/>
  <c r="K49" i="3"/>
  <c r="K48" i="3"/>
  <c r="K47" i="3"/>
  <c r="K46" i="3"/>
  <c r="E50" i="3"/>
  <c r="E49" i="3"/>
  <c r="E48" i="3"/>
  <c r="E47" i="3"/>
  <c r="E46" i="3"/>
  <c r="W25" i="3"/>
  <c r="W24" i="3"/>
  <c r="Q27" i="3"/>
  <c r="Q26" i="3"/>
  <c r="Q25" i="3"/>
  <c r="Q34" i="3" s="1"/>
  <c r="Q35" i="3" s="1"/>
  <c r="Q24" i="3"/>
  <c r="K28" i="3"/>
  <c r="K27" i="3"/>
  <c r="K26" i="3"/>
  <c r="K25" i="3"/>
  <c r="K24" i="3"/>
  <c r="E29" i="3"/>
  <c r="E28" i="3"/>
  <c r="E27" i="3"/>
  <c r="E26" i="3"/>
  <c r="E25" i="3"/>
  <c r="E24" i="3"/>
  <c r="Q11" i="3"/>
  <c r="Q10" i="3"/>
  <c r="Q9" i="3"/>
  <c r="Q8" i="3"/>
  <c r="Q17" i="3" s="1"/>
  <c r="Q18" i="3" s="1"/>
  <c r="Q7" i="3"/>
  <c r="K10" i="3"/>
  <c r="K9" i="3"/>
  <c r="K8" i="3"/>
  <c r="K7" i="3"/>
  <c r="E8" i="3"/>
  <c r="E9" i="3"/>
  <c r="E10" i="3"/>
  <c r="E11" i="3"/>
  <c r="E7" i="3"/>
  <c r="Z26" i="3"/>
  <c r="Z25" i="3"/>
  <c r="Z24" i="3"/>
  <c r="Z23" i="3"/>
  <c r="Z22" i="3"/>
  <c r="Z21" i="3"/>
  <c r="Z20" i="3"/>
  <c r="Z19" i="3"/>
  <c r="Z17" i="3"/>
  <c r="Z18" i="3"/>
  <c r="Z16" i="3"/>
  <c r="Z15" i="3"/>
  <c r="Z14" i="3"/>
  <c r="Z13" i="3"/>
  <c r="Z12" i="3"/>
  <c r="Z11" i="3"/>
  <c r="Z10" i="3"/>
  <c r="Z9" i="3"/>
  <c r="Z8" i="3"/>
  <c r="Z7" i="3"/>
  <c r="Z6" i="3"/>
  <c r="Z5" i="3"/>
  <c r="Z4" i="3"/>
  <c r="Z3" i="3"/>
  <c r="Z2" i="3"/>
  <c r="Z1" i="3"/>
  <c r="W173" i="3"/>
  <c r="W174" i="3" s="1"/>
  <c r="K190" i="3"/>
  <c r="K191" i="3" s="1"/>
  <c r="Q173" i="3"/>
  <c r="Q174" i="3" s="1"/>
  <c r="K173" i="3"/>
  <c r="K174" i="3" s="1"/>
  <c r="E173" i="3"/>
  <c r="E174" i="3" s="1"/>
  <c r="E56" i="3"/>
  <c r="E57" i="3" s="1"/>
  <c r="K34" i="3"/>
  <c r="K35" i="3" s="1"/>
  <c r="E17" i="3"/>
  <c r="E18" i="3" s="1"/>
  <c r="I17" i="5"/>
  <c r="I34" i="5"/>
  <c r="I35" i="5" s="1"/>
  <c r="W6" i="5" s="1"/>
  <c r="N34" i="5"/>
  <c r="S34" i="5"/>
  <c r="S35" i="5"/>
  <c r="W8" i="5" s="1"/>
  <c r="N35" i="5"/>
  <c r="D35" i="5"/>
  <c r="D34" i="5"/>
  <c r="S17" i="5"/>
  <c r="N17" i="5"/>
  <c r="N18" i="5" s="1"/>
  <c r="W9" i="5" s="1"/>
  <c r="S18" i="5"/>
  <c r="I18" i="5"/>
  <c r="W3" i="5" s="1"/>
  <c r="D18" i="5"/>
  <c r="D17" i="5"/>
  <c r="W7" i="5"/>
  <c r="W4" i="5"/>
  <c r="W2" i="5"/>
  <c r="N174" i="2"/>
  <c r="N173" i="2"/>
  <c r="X24" i="2" s="1"/>
  <c r="D151" i="2"/>
  <c r="D152" i="2" s="1"/>
  <c r="X21" i="2" s="1"/>
  <c r="D135" i="2"/>
  <c r="D134" i="2"/>
  <c r="I112" i="2"/>
  <c r="I113" i="2" s="1"/>
  <c r="X16" i="2" s="1"/>
  <c r="N113" i="2"/>
  <c r="N112" i="2"/>
  <c r="D73" i="2"/>
  <c r="D74" i="2" s="1"/>
  <c r="X11" i="2" s="1"/>
  <c r="I74" i="2"/>
  <c r="I73" i="2"/>
  <c r="I191" i="2"/>
  <c r="D191" i="2"/>
  <c r="S174" i="2"/>
  <c r="I174" i="2"/>
  <c r="D174" i="2"/>
  <c r="N135" i="2"/>
  <c r="I135" i="2"/>
  <c r="D113" i="2"/>
  <c r="D96" i="2"/>
  <c r="I96" i="2"/>
  <c r="I57" i="2"/>
  <c r="D57" i="2"/>
  <c r="N35" i="2"/>
  <c r="S35" i="2"/>
  <c r="N18" i="2"/>
  <c r="N17" i="2"/>
  <c r="I17" i="2"/>
  <c r="I18" i="2" s="1"/>
  <c r="I34" i="2"/>
  <c r="I35" i="2"/>
  <c r="D34" i="2"/>
  <c r="D35" i="2"/>
  <c r="X27" i="2"/>
  <c r="X26" i="2"/>
  <c r="X25" i="2"/>
  <c r="X23" i="2"/>
  <c r="X22" i="2"/>
  <c r="X20" i="2"/>
  <c r="X19" i="2"/>
  <c r="X18" i="2"/>
  <c r="X17" i="2"/>
  <c r="X15" i="2"/>
  <c r="X14" i="2"/>
  <c r="X13" i="2"/>
  <c r="X12" i="2"/>
  <c r="X10" i="2"/>
  <c r="X8" i="2"/>
  <c r="X7" i="2"/>
  <c r="X6" i="2"/>
  <c r="X5" i="2"/>
  <c r="X2" i="2"/>
  <c r="D18" i="2"/>
  <c r="D17" i="2"/>
  <c r="I190" i="1"/>
  <c r="I191" i="1" s="1"/>
  <c r="X27" i="1" s="1"/>
  <c r="D190" i="1"/>
  <c r="D191" i="1" s="1"/>
  <c r="X26" i="1" s="1"/>
  <c r="S173" i="1"/>
  <c r="S174" i="1" s="1"/>
  <c r="X25" i="1" s="1"/>
  <c r="N173" i="1"/>
  <c r="N174" i="1" s="1"/>
  <c r="X24" i="1" s="1"/>
  <c r="I173" i="1"/>
  <c r="I174" i="1" s="1"/>
  <c r="X23" i="1" s="1"/>
  <c r="D173" i="1"/>
  <c r="D174" i="1" s="1"/>
  <c r="X22" i="1" s="1"/>
  <c r="D152" i="1"/>
  <c r="D151" i="1"/>
  <c r="N134" i="1"/>
  <c r="N135" i="1" s="1"/>
  <c r="X20" i="1" s="1"/>
  <c r="I134" i="1"/>
  <c r="I135" i="1"/>
  <c r="D134" i="1"/>
  <c r="D135" i="1" s="1"/>
  <c r="X18" i="1" s="1"/>
  <c r="N112" i="1"/>
  <c r="N113" i="1" s="1"/>
  <c r="X17" i="1" s="1"/>
  <c r="I112" i="1"/>
  <c r="I113" i="1" s="1"/>
  <c r="X16" i="1" s="1"/>
  <c r="D112" i="1"/>
  <c r="D113" i="1" s="1"/>
  <c r="X15" i="1" s="1"/>
  <c r="X19" i="1"/>
  <c r="X14" i="1"/>
  <c r="X13" i="1"/>
  <c r="X12" i="1"/>
  <c r="X11" i="1"/>
  <c r="X10" i="1"/>
  <c r="X9" i="1"/>
  <c r="X8" i="1"/>
  <c r="X7" i="1"/>
  <c r="X6" i="1"/>
  <c r="X5" i="1"/>
  <c r="X3" i="1"/>
  <c r="X2" i="1"/>
  <c r="I74" i="1"/>
  <c r="D74" i="1"/>
  <c r="I73" i="1"/>
  <c r="D73" i="1"/>
  <c r="X21" i="1"/>
  <c r="I96" i="1"/>
  <c r="D96" i="1"/>
  <c r="I57" i="1"/>
  <c r="D57" i="1"/>
  <c r="D56" i="1"/>
  <c r="I56" i="1"/>
  <c r="V9" i="5"/>
  <c r="V8" i="5"/>
  <c r="V7" i="5"/>
  <c r="V6" i="5"/>
  <c r="V5" i="5"/>
  <c r="V4" i="5"/>
  <c r="V3" i="5"/>
  <c r="V2" i="5"/>
  <c r="I95" i="2"/>
  <c r="D8" i="2"/>
  <c r="D25" i="2"/>
  <c r="D10" i="2"/>
  <c r="I190" i="2"/>
  <c r="D190" i="2"/>
  <c r="S173" i="2"/>
  <c r="I173" i="2"/>
  <c r="D173" i="2"/>
  <c r="N134" i="2"/>
  <c r="I134" i="2"/>
  <c r="D112" i="2"/>
  <c r="D95" i="2"/>
  <c r="I56" i="2"/>
  <c r="D56" i="2"/>
  <c r="S34" i="2"/>
  <c r="N34" i="2"/>
  <c r="W27" i="2"/>
  <c r="V27" i="2"/>
  <c r="W26" i="2"/>
  <c r="V26" i="2"/>
  <c r="W25" i="2"/>
  <c r="V25" i="2"/>
  <c r="W24" i="2"/>
  <c r="V24" i="2"/>
  <c r="W23" i="2"/>
  <c r="V23" i="2"/>
  <c r="W22" i="2"/>
  <c r="V22" i="2"/>
  <c r="W21" i="2"/>
  <c r="V21" i="2"/>
  <c r="W20" i="2"/>
  <c r="V20" i="2"/>
  <c r="W19" i="2"/>
  <c r="V19" i="2"/>
  <c r="W18" i="2"/>
  <c r="V18" i="2"/>
  <c r="W17" i="2"/>
  <c r="V17" i="2"/>
  <c r="W16" i="2"/>
  <c r="V16" i="2"/>
  <c r="W15" i="2"/>
  <c r="V15" i="2"/>
  <c r="W14" i="2"/>
  <c r="V14" i="2"/>
  <c r="W13" i="2"/>
  <c r="V13" i="2"/>
  <c r="W12" i="2"/>
  <c r="V12" i="2"/>
  <c r="W11" i="2"/>
  <c r="V11" i="2"/>
  <c r="W10" i="2"/>
  <c r="V10" i="2"/>
  <c r="W9" i="2"/>
  <c r="V9" i="2"/>
  <c r="W8" i="2"/>
  <c r="V8" i="2"/>
  <c r="W7" i="2"/>
  <c r="V7" i="2"/>
  <c r="W6" i="2"/>
  <c r="V6" i="2"/>
  <c r="W5" i="2"/>
  <c r="V5" i="2"/>
  <c r="W4" i="2"/>
  <c r="V4" i="2"/>
  <c r="W3" i="2"/>
  <c r="V3" i="2"/>
  <c r="W2" i="2"/>
  <c r="V2" i="2"/>
  <c r="D34" i="1"/>
  <c r="I95" i="1"/>
  <c r="W27" i="1"/>
  <c r="W26" i="1"/>
  <c r="W25" i="1"/>
  <c r="W24" i="1"/>
  <c r="W23" i="1"/>
  <c r="W22" i="1"/>
  <c r="V27" i="1"/>
  <c r="V26" i="1"/>
  <c r="V25" i="1"/>
  <c r="V24" i="1"/>
  <c r="V23" i="1"/>
  <c r="V22" i="1"/>
  <c r="W21" i="1"/>
  <c r="W20" i="1"/>
  <c r="W19" i="1"/>
  <c r="W18" i="1"/>
  <c r="V21" i="1"/>
  <c r="V20" i="1"/>
  <c r="V19" i="1"/>
  <c r="V18" i="1"/>
  <c r="W17" i="1"/>
  <c r="W16" i="1"/>
  <c r="W15" i="1"/>
  <c r="W14" i="1"/>
  <c r="W13" i="1"/>
  <c r="V17" i="1"/>
  <c r="V16" i="1"/>
  <c r="V15" i="1"/>
  <c r="V14" i="1"/>
  <c r="V13" i="1"/>
  <c r="W12" i="1"/>
  <c r="V12" i="1"/>
  <c r="W11" i="1"/>
  <c r="V11" i="1"/>
  <c r="W10" i="1"/>
  <c r="W9" i="1"/>
  <c r="V10" i="1"/>
  <c r="V9" i="1"/>
  <c r="W8" i="1"/>
  <c r="W7" i="1"/>
  <c r="W6" i="1"/>
  <c r="W5" i="1"/>
  <c r="W4" i="1"/>
  <c r="W3" i="1"/>
  <c r="V8" i="1"/>
  <c r="V7" i="1"/>
  <c r="V6" i="1"/>
  <c r="V5" i="1"/>
  <c r="V4" i="1"/>
  <c r="V3" i="1"/>
  <c r="W2" i="1"/>
  <c r="V2" i="1"/>
  <c r="D95" i="1"/>
  <c r="I34" i="1"/>
  <c r="N34" i="1"/>
  <c r="S34" i="1"/>
  <c r="N17" i="1"/>
  <c r="N18" i="1" s="1"/>
  <c r="X4" i="1" s="1"/>
  <c r="I17" i="1"/>
  <c r="D17" i="1"/>
  <c r="D18" i="1" s="1"/>
  <c r="W218" i="3" l="1"/>
  <c r="E207" i="3"/>
  <c r="Q207" i="3"/>
  <c r="E218" i="3"/>
  <c r="Q218" i="3"/>
  <c r="E233" i="3"/>
  <c r="K207" i="3"/>
  <c r="W207" i="3"/>
  <c r="K218" i="3"/>
  <c r="K17" i="3"/>
  <c r="K18" i="3" s="1"/>
  <c r="AA2" i="3" s="1"/>
  <c r="AA20" i="3"/>
  <c r="E134" i="3"/>
  <c r="E135" i="3" s="1"/>
  <c r="K112" i="3"/>
  <c r="K113" i="3" s="1"/>
  <c r="E73" i="3"/>
  <c r="K56" i="3"/>
  <c r="K57" i="3" s="1"/>
  <c r="W34" i="3"/>
  <c r="W35" i="3" s="1"/>
  <c r="AA7" i="3" s="1"/>
  <c r="E34" i="3"/>
  <c r="E35" i="3" s="1"/>
  <c r="AA4" i="3" s="1"/>
  <c r="N19" i="1"/>
  <c r="D58" i="1"/>
  <c r="AA8" i="3"/>
  <c r="AA6" i="3"/>
  <c r="AA25" i="3"/>
  <c r="AA13" i="3"/>
  <c r="AA15" i="3"/>
  <c r="AA17" i="3"/>
  <c r="AA19" i="3"/>
  <c r="AA21" i="3"/>
  <c r="AA23" i="3"/>
  <c r="AA1" i="3"/>
  <c r="AA3" i="3"/>
  <c r="AA5" i="3"/>
  <c r="AA9" i="3"/>
  <c r="AA11" i="3"/>
  <c r="AA12" i="3"/>
  <c r="AA14" i="3"/>
  <c r="AA16" i="3"/>
  <c r="AA18" i="3"/>
  <c r="AA22" i="3"/>
  <c r="AA24" i="3"/>
  <c r="AA26" i="3"/>
  <c r="W5" i="5"/>
  <c r="N36" i="5"/>
  <c r="I19" i="5"/>
  <c r="S19" i="5"/>
  <c r="I36" i="5"/>
  <c r="S36" i="5"/>
  <c r="D19" i="5"/>
  <c r="N19" i="5"/>
  <c r="D36" i="5"/>
  <c r="I192" i="2"/>
  <c r="S175" i="2"/>
  <c r="D192" i="2"/>
  <c r="I175" i="2"/>
  <c r="N175" i="2"/>
  <c r="D153" i="2"/>
  <c r="D175" i="2"/>
  <c r="N136" i="2"/>
  <c r="D136" i="2"/>
  <c r="I136" i="2"/>
  <c r="I114" i="2"/>
  <c r="N114" i="2"/>
  <c r="D97" i="2"/>
  <c r="D114" i="2"/>
  <c r="I97" i="2"/>
  <c r="I75" i="2"/>
  <c r="I58" i="2"/>
  <c r="D75" i="2"/>
  <c r="X9" i="2"/>
  <c r="D58" i="2" s="1"/>
  <c r="N36" i="2"/>
  <c r="X4" i="2"/>
  <c r="X3" i="2"/>
  <c r="I58" i="1"/>
  <c r="D75" i="1"/>
  <c r="D97" i="1"/>
  <c r="D114" i="1"/>
  <c r="N114" i="1"/>
  <c r="I136" i="1"/>
  <c r="D153" i="1"/>
  <c r="I175" i="1"/>
  <c r="S175" i="1"/>
  <c r="I192" i="1"/>
  <c r="I75" i="1"/>
  <c r="I97" i="1"/>
  <c r="I114" i="1"/>
  <c r="D136" i="1"/>
  <c r="N136" i="1"/>
  <c r="D175" i="1"/>
  <c r="N175" i="1"/>
  <c r="D192" i="1"/>
  <c r="I18" i="1"/>
  <c r="D35" i="1"/>
  <c r="N35" i="1"/>
  <c r="I35" i="1"/>
  <c r="S35" i="1"/>
  <c r="D36" i="1"/>
  <c r="AA10" i="3" l="1"/>
  <c r="K192" i="3" s="1"/>
  <c r="E74" i="3"/>
  <c r="Q19" i="3"/>
  <c r="W175" i="3"/>
  <c r="E153" i="3"/>
  <c r="Q114" i="3"/>
  <c r="E97" i="3"/>
  <c r="E58" i="3"/>
  <c r="E36" i="3"/>
  <c r="E192" i="3"/>
  <c r="E175" i="3"/>
  <c r="E136" i="3"/>
  <c r="K97" i="3"/>
  <c r="K58" i="3"/>
  <c r="K36" i="3"/>
  <c r="I36" i="2"/>
  <c r="N19" i="2"/>
  <c r="S36" i="2"/>
  <c r="D36" i="2"/>
  <c r="D19" i="2"/>
  <c r="I19" i="2"/>
  <c r="I36" i="1"/>
  <c r="N36" i="1"/>
  <c r="D19" i="1"/>
  <c r="S36" i="1"/>
  <c r="I19" i="1"/>
  <c r="E19" i="3" l="1"/>
  <c r="W36" i="3"/>
  <c r="K75" i="3"/>
  <c r="K114" i="3"/>
  <c r="Q136" i="3"/>
  <c r="Q175" i="3"/>
  <c r="K19" i="3"/>
  <c r="Q36" i="3"/>
  <c r="E75" i="3"/>
  <c r="E114" i="3"/>
  <c r="K136" i="3"/>
  <c r="K175" i="3"/>
</calcChain>
</file>

<file path=xl/sharedStrings.xml><?xml version="1.0" encoding="utf-8"?>
<sst xmlns="http://schemas.openxmlformats.org/spreadsheetml/2006/main" count="1663" uniqueCount="218">
  <si>
    <t>山田</t>
    <rPh sb="0" eb="2">
      <t>ヤマダ</t>
    </rPh>
    <phoneticPr fontId="1"/>
  </si>
  <si>
    <t>日大A</t>
    <rPh sb="0" eb="2">
      <t>ニチダイ</t>
    </rPh>
    <phoneticPr fontId="1"/>
  </si>
  <si>
    <t>裕太郎</t>
    <rPh sb="0" eb="3">
      <t>ユウタロウ</t>
    </rPh>
    <phoneticPr fontId="1"/>
  </si>
  <si>
    <t>日大B</t>
    <rPh sb="0" eb="2">
      <t>ニチダイ</t>
    </rPh>
    <phoneticPr fontId="1"/>
  </si>
  <si>
    <t>No.</t>
    <phoneticPr fontId="1"/>
  </si>
  <si>
    <t>Date</t>
    <phoneticPr fontId="1"/>
  </si>
  <si>
    <t>Time</t>
    <phoneticPr fontId="1"/>
  </si>
  <si>
    <t>Point</t>
    <phoneticPr fontId="1"/>
  </si>
  <si>
    <t>Total</t>
    <phoneticPr fontId="1"/>
  </si>
  <si>
    <t>(日大B)</t>
    <rPh sb="1" eb="3">
      <t>ニチダイ</t>
    </rPh>
    <phoneticPr fontId="1"/>
  </si>
  <si>
    <t>滞空　成績</t>
    <rPh sb="0" eb="2">
      <t>タイクウ</t>
    </rPh>
    <rPh sb="3" eb="5">
      <t>セイセキ</t>
    </rPh>
    <phoneticPr fontId="1"/>
  </si>
  <si>
    <t>備考：</t>
    <rPh sb="0" eb="2">
      <t>ビコウ</t>
    </rPh>
    <phoneticPr fontId="1"/>
  </si>
  <si>
    <r>
      <rPr>
        <sz val="11"/>
        <color rgb="FFFFFF00"/>
        <rFont val="ＭＳ Ｐゴシック"/>
        <family val="3"/>
        <charset val="128"/>
        <scheme val="minor"/>
      </rPr>
      <t>■</t>
    </r>
    <r>
      <rPr>
        <sz val="11"/>
        <color theme="1"/>
        <rFont val="ＭＳ Ｐゴシック"/>
        <family val="2"/>
        <charset val="128"/>
        <scheme val="minor"/>
      </rPr>
      <t>の得点が上位５得点で、Total はそれらの合計です。</t>
    </r>
    <rPh sb="2" eb="4">
      <t>トクテン</t>
    </rPh>
    <rPh sb="5" eb="7">
      <t>ジョウイ</t>
    </rPh>
    <rPh sb="8" eb="10">
      <t>トクテン</t>
    </rPh>
    <rPh sb="23" eb="25">
      <t>ゴウケイ</t>
    </rPh>
    <phoneticPr fontId="1"/>
  </si>
  <si>
    <t>位</t>
    <rPh sb="0" eb="1">
      <t>イ</t>
    </rPh>
    <phoneticPr fontId="1"/>
  </si>
  <si>
    <t>点</t>
  </si>
  <si>
    <t>点</t>
    <rPh sb="0" eb="1">
      <t>テン</t>
    </rPh>
    <phoneticPr fontId="1"/>
  </si>
  <si>
    <t>/5</t>
    <phoneticPr fontId="1"/>
  </si>
  <si>
    <t>(日大A)</t>
    <rPh sb="1" eb="3">
      <t>ニチダイ</t>
    </rPh>
    <phoneticPr fontId="1"/>
  </si>
  <si>
    <t>(中央A)</t>
    <rPh sb="1" eb="3">
      <t>チュウオウ</t>
    </rPh>
    <phoneticPr fontId="1"/>
  </si>
  <si>
    <t>(中央B)</t>
    <rPh sb="1" eb="3">
      <t>チュウオウ</t>
    </rPh>
    <phoneticPr fontId="1"/>
  </si>
  <si>
    <t>(青山A)</t>
    <rPh sb="1" eb="3">
      <t>アオヤマ</t>
    </rPh>
    <phoneticPr fontId="1"/>
  </si>
  <si>
    <t>(青山B)</t>
    <rPh sb="1" eb="3">
      <t>アオヤマ</t>
    </rPh>
    <phoneticPr fontId="1"/>
  </si>
  <si>
    <t>(東海)</t>
    <rPh sb="1" eb="3">
      <t>トウカイ</t>
    </rPh>
    <phoneticPr fontId="1"/>
  </si>
  <si>
    <t>(関東)</t>
    <rPh sb="1" eb="3">
      <t>カントウ</t>
    </rPh>
    <phoneticPr fontId="1"/>
  </si>
  <si>
    <t>(学習院)</t>
    <rPh sb="1" eb="4">
      <t>ガクシュウイン</t>
    </rPh>
    <phoneticPr fontId="1"/>
  </si>
  <si>
    <t>北田</t>
    <rPh sb="0" eb="2">
      <t>キタダ</t>
    </rPh>
    <phoneticPr fontId="1"/>
  </si>
  <si>
    <t>絢子</t>
    <rPh sb="0" eb="1">
      <t>アヤ</t>
    </rPh>
    <rPh sb="1" eb="2">
      <t>コ</t>
    </rPh>
    <phoneticPr fontId="1"/>
  </si>
  <si>
    <t>國分</t>
    <rPh sb="0" eb="2">
      <t>コクブン</t>
    </rPh>
    <phoneticPr fontId="1"/>
  </si>
  <si>
    <t>洋輔</t>
    <rPh sb="0" eb="2">
      <t>ヨウスケ</t>
    </rPh>
    <phoneticPr fontId="1"/>
  </si>
  <si>
    <t>山口</t>
    <rPh sb="0" eb="2">
      <t>ヤマグチ</t>
    </rPh>
    <phoneticPr fontId="1"/>
  </si>
  <si>
    <t>裕太</t>
    <rPh sb="0" eb="2">
      <t>ユウタ</t>
    </rPh>
    <phoneticPr fontId="1"/>
  </si>
  <si>
    <t>高橋</t>
    <rPh sb="0" eb="2">
      <t>タカハシ</t>
    </rPh>
    <phoneticPr fontId="1"/>
  </si>
  <si>
    <t>真璃子</t>
    <rPh sb="0" eb="3">
      <t>マリコ</t>
    </rPh>
    <phoneticPr fontId="1"/>
  </si>
  <si>
    <t>田中</t>
    <rPh sb="0" eb="2">
      <t>タナカ</t>
    </rPh>
    <phoneticPr fontId="1"/>
  </si>
  <si>
    <t>里奈</t>
    <rPh sb="0" eb="2">
      <t>リナ</t>
    </rPh>
    <phoneticPr fontId="1"/>
  </si>
  <si>
    <t>村田</t>
    <rPh sb="0" eb="2">
      <t>ムラタ</t>
    </rPh>
    <phoneticPr fontId="1"/>
  </si>
  <si>
    <t>亮</t>
    <rPh sb="0" eb="1">
      <t>リョウ</t>
    </rPh>
    <phoneticPr fontId="1"/>
  </si>
  <si>
    <t>北</t>
    <rPh sb="0" eb="1">
      <t>キタ</t>
    </rPh>
    <phoneticPr fontId="1"/>
  </si>
  <si>
    <t>信哉</t>
    <rPh sb="0" eb="2">
      <t>ノブヤ</t>
    </rPh>
    <phoneticPr fontId="1"/>
  </si>
  <si>
    <t>和田</t>
    <rPh sb="0" eb="2">
      <t>ワダ</t>
    </rPh>
    <phoneticPr fontId="1"/>
  </si>
  <si>
    <t>祐樹</t>
    <rPh sb="0" eb="2">
      <t>ユウキ</t>
    </rPh>
    <phoneticPr fontId="1"/>
  </si>
  <si>
    <t>原</t>
    <rPh sb="0" eb="1">
      <t>ハラ</t>
    </rPh>
    <phoneticPr fontId="1"/>
  </si>
  <si>
    <t>健人</t>
    <rPh sb="0" eb="2">
      <t>ケント</t>
    </rPh>
    <phoneticPr fontId="1"/>
  </si>
  <si>
    <t>真吾</t>
    <rPh sb="0" eb="2">
      <t>シンゴ</t>
    </rPh>
    <phoneticPr fontId="1"/>
  </si>
  <si>
    <t>富岡</t>
    <rPh sb="0" eb="2">
      <t>トミオカ</t>
    </rPh>
    <phoneticPr fontId="1"/>
  </si>
  <si>
    <t>航平</t>
    <rPh sb="0" eb="2">
      <t>コウヘイ</t>
    </rPh>
    <phoneticPr fontId="1"/>
  </si>
  <si>
    <t>坂田</t>
    <rPh sb="0" eb="2">
      <t>サカタ</t>
    </rPh>
    <phoneticPr fontId="1"/>
  </si>
  <si>
    <t>大樹</t>
    <rPh sb="0" eb="2">
      <t>タイキ</t>
    </rPh>
    <phoneticPr fontId="1"/>
  </si>
  <si>
    <t>小浦</t>
    <rPh sb="0" eb="2">
      <t>コウラ</t>
    </rPh>
    <phoneticPr fontId="1"/>
  </si>
  <si>
    <t>株田</t>
    <rPh sb="0" eb="1">
      <t>カブ</t>
    </rPh>
    <rPh sb="1" eb="2">
      <t>タ</t>
    </rPh>
    <phoneticPr fontId="1"/>
  </si>
  <si>
    <t>神戸</t>
    <rPh sb="0" eb="2">
      <t>カンベ</t>
    </rPh>
    <phoneticPr fontId="1"/>
  </si>
  <si>
    <t>淳平</t>
    <rPh sb="0" eb="2">
      <t>ジュンペイ</t>
    </rPh>
    <phoneticPr fontId="1"/>
  </si>
  <si>
    <t>祐太郎</t>
    <rPh sb="0" eb="3">
      <t>ユウタロウ</t>
    </rPh>
    <phoneticPr fontId="1"/>
  </si>
  <si>
    <t>須藤</t>
    <rPh sb="0" eb="2">
      <t>スドウ</t>
    </rPh>
    <phoneticPr fontId="1"/>
  </si>
  <si>
    <t>上谷</t>
    <rPh sb="0" eb="2">
      <t>カミヤ</t>
    </rPh>
    <phoneticPr fontId="1"/>
  </si>
  <si>
    <t>渡辺</t>
    <rPh sb="0" eb="2">
      <t>ワタナベ</t>
    </rPh>
    <phoneticPr fontId="1"/>
  </si>
  <si>
    <t>類家</t>
    <rPh sb="0" eb="1">
      <t>ルイ</t>
    </rPh>
    <rPh sb="1" eb="2">
      <t>ケ</t>
    </rPh>
    <phoneticPr fontId="1"/>
  </si>
  <si>
    <t>哲</t>
    <rPh sb="0" eb="1">
      <t>サトシ</t>
    </rPh>
    <phoneticPr fontId="1"/>
  </si>
  <si>
    <t>保史</t>
    <rPh sb="0" eb="2">
      <t>ホシ</t>
    </rPh>
    <phoneticPr fontId="1"/>
  </si>
  <si>
    <t>有</t>
    <rPh sb="0" eb="1">
      <t>ユウ</t>
    </rPh>
    <phoneticPr fontId="1"/>
  </si>
  <si>
    <t>三瓶</t>
    <rPh sb="0" eb="2">
      <t>サンペ</t>
    </rPh>
    <phoneticPr fontId="1"/>
  </si>
  <si>
    <t>田村</t>
    <rPh sb="0" eb="2">
      <t>タムラ</t>
    </rPh>
    <phoneticPr fontId="1"/>
  </si>
  <si>
    <t>飛鳥井</t>
    <rPh sb="0" eb="2">
      <t>アスカ</t>
    </rPh>
    <rPh sb="2" eb="3">
      <t>イ</t>
    </rPh>
    <phoneticPr fontId="1"/>
  </si>
  <si>
    <t>堀口</t>
    <rPh sb="0" eb="2">
      <t>ホリグチ</t>
    </rPh>
    <phoneticPr fontId="1"/>
  </si>
  <si>
    <t>吉田</t>
    <rPh sb="0" eb="2">
      <t>ヨシダ</t>
    </rPh>
    <phoneticPr fontId="1"/>
  </si>
  <si>
    <t>山室</t>
    <rPh sb="0" eb="2">
      <t>ヤマムロ</t>
    </rPh>
    <phoneticPr fontId="1"/>
  </si>
  <si>
    <t>怜</t>
    <rPh sb="0" eb="1">
      <t>レイ</t>
    </rPh>
    <phoneticPr fontId="1"/>
  </si>
  <si>
    <t>紘務</t>
    <rPh sb="0" eb="1">
      <t>ヒロ</t>
    </rPh>
    <rPh sb="1" eb="2">
      <t>ツト</t>
    </rPh>
    <phoneticPr fontId="1"/>
  </si>
  <si>
    <t>紀雄</t>
    <rPh sb="0" eb="2">
      <t>ノリオ</t>
    </rPh>
    <phoneticPr fontId="1"/>
  </si>
  <si>
    <t>世理菜</t>
    <rPh sb="0" eb="1">
      <t>ヨ</t>
    </rPh>
    <rPh sb="1" eb="3">
      <t>リナ</t>
    </rPh>
    <phoneticPr fontId="1"/>
  </si>
  <si>
    <t>優美</t>
    <rPh sb="0" eb="1">
      <t>ユウ</t>
    </rPh>
    <rPh sb="1" eb="2">
      <t>ミ</t>
    </rPh>
    <phoneticPr fontId="1"/>
  </si>
  <si>
    <t>美佳</t>
    <rPh sb="0" eb="2">
      <t>ミカ</t>
    </rPh>
    <phoneticPr fontId="1"/>
  </si>
  <si>
    <t>大氣</t>
    <rPh sb="0" eb="2">
      <t>タイキ</t>
    </rPh>
    <phoneticPr fontId="1"/>
  </si>
  <si>
    <t>Calc</t>
    <phoneticPr fontId="1"/>
  </si>
  <si>
    <t>18日は危険な飛行により4割</t>
    <rPh sb="2" eb="3">
      <t>ニチ</t>
    </rPh>
    <rPh sb="4" eb="6">
      <t>キケン</t>
    </rPh>
    <rPh sb="7" eb="9">
      <t>ヒコウ</t>
    </rPh>
    <rPh sb="13" eb="14">
      <t>ワリ</t>
    </rPh>
    <phoneticPr fontId="1"/>
  </si>
  <si>
    <t>減点後</t>
    <rPh sb="0" eb="2">
      <t>ゲンテン</t>
    </rPh>
    <rPh sb="2" eb="3">
      <t>ゴ</t>
    </rPh>
    <phoneticPr fontId="1"/>
  </si>
  <si>
    <t>11日、自記高不良により減点</t>
    <rPh sb="2" eb="3">
      <t>ニチ</t>
    </rPh>
    <rPh sb="4" eb="5">
      <t>ジ</t>
    </rPh>
    <rPh sb="6" eb="7">
      <t>ダカ</t>
    </rPh>
    <rPh sb="7" eb="9">
      <t>フリョウ</t>
    </rPh>
    <rPh sb="12" eb="14">
      <t>ゲンテン</t>
    </rPh>
    <phoneticPr fontId="1"/>
  </si>
  <si>
    <t>Aコース分(Bコース分は別添)</t>
    <rPh sb="4" eb="5">
      <t>ブン</t>
    </rPh>
    <rPh sb="10" eb="11">
      <t>ブン</t>
    </rPh>
    <rPh sb="12" eb="14">
      <t>ベッテン</t>
    </rPh>
    <phoneticPr fontId="1"/>
  </si>
  <si>
    <t>Aコース無得点(B得点は別添)</t>
    <rPh sb="4" eb="7">
      <t>ムトクテン</t>
    </rPh>
    <rPh sb="9" eb="11">
      <t>トクテン</t>
    </rPh>
    <rPh sb="12" eb="14">
      <t>ベッテン</t>
    </rPh>
    <phoneticPr fontId="1"/>
  </si>
  <si>
    <t>No Point</t>
    <phoneticPr fontId="1"/>
  </si>
  <si>
    <t>距離　成績(Bコース)</t>
    <rPh sb="0" eb="2">
      <t>キョリ</t>
    </rPh>
    <rPh sb="3" eb="5">
      <t>セイセキ</t>
    </rPh>
    <phoneticPr fontId="1"/>
  </si>
  <si>
    <t>距離　成績(Aコース)</t>
    <rPh sb="0" eb="2">
      <t>キョリ</t>
    </rPh>
    <rPh sb="3" eb="5">
      <t>セイセキ</t>
    </rPh>
    <phoneticPr fontId="1"/>
  </si>
  <si>
    <t>Bコース減点( 5割済み )</t>
    <rPh sb="4" eb="6">
      <t>ゲンテン</t>
    </rPh>
    <rPh sb="9" eb="10">
      <t>ワリ</t>
    </rPh>
    <rPh sb="10" eb="11">
      <t>ス</t>
    </rPh>
    <phoneticPr fontId="1"/>
  </si>
  <si>
    <t>/1</t>
    <phoneticPr fontId="1"/>
  </si>
  <si>
    <t>合計</t>
    <rPh sb="0" eb="2">
      <t>ゴウケイ</t>
    </rPh>
    <phoneticPr fontId="1"/>
  </si>
  <si>
    <t>なし</t>
    <phoneticPr fontId="1"/>
  </si>
  <si>
    <t>小計</t>
    <rPh sb="0" eb="2">
      <t>ショウケイ</t>
    </rPh>
    <phoneticPr fontId="1"/>
  </si>
  <si>
    <t>順位</t>
    <rPh sb="0" eb="2">
      <t>ジュンイ</t>
    </rPh>
    <phoneticPr fontId="1"/>
  </si>
  <si>
    <t>教官</t>
    <rPh sb="0" eb="2">
      <t>キョウカン</t>
    </rPh>
    <phoneticPr fontId="1"/>
  </si>
  <si>
    <t>教官同乗</t>
    <rPh sb="0" eb="2">
      <t>キョウカン</t>
    </rPh>
    <rPh sb="2" eb="4">
      <t>ドウジョウ</t>
    </rPh>
    <phoneticPr fontId="1"/>
  </si>
  <si>
    <t>LS</t>
    <phoneticPr fontId="1"/>
  </si>
  <si>
    <t>* 16日のみ減点(LS , 5割)</t>
    <rPh sb="4" eb="5">
      <t>ニチ</t>
    </rPh>
    <rPh sb="7" eb="9">
      <t>ゲンテン</t>
    </rPh>
    <rPh sb="16" eb="17">
      <t>ワリ</t>
    </rPh>
    <phoneticPr fontId="1"/>
  </si>
  <si>
    <t>減</t>
    <rPh sb="0" eb="1">
      <t>ゲン</t>
    </rPh>
    <phoneticPr fontId="1"/>
  </si>
  <si>
    <t>得点</t>
    <rPh sb="0" eb="2">
      <t>トクテン</t>
    </rPh>
    <phoneticPr fontId="1"/>
  </si>
  <si>
    <t>* LS</t>
    <phoneticPr fontId="1"/>
  </si>
  <si>
    <t>LS</t>
    <phoneticPr fontId="1"/>
  </si>
  <si>
    <t>日時</t>
    <rPh sb="0" eb="2">
      <t>ニチジ</t>
    </rPh>
    <phoneticPr fontId="1"/>
  </si>
  <si>
    <t>飛行時間</t>
    <rPh sb="0" eb="2">
      <t>ヒコウ</t>
    </rPh>
    <rPh sb="2" eb="4">
      <t>ジカン</t>
    </rPh>
    <phoneticPr fontId="1"/>
  </si>
  <si>
    <t>時間</t>
    <rPh sb="0" eb="2">
      <t>ジカン</t>
    </rPh>
    <phoneticPr fontId="1"/>
  </si>
  <si>
    <t>距離</t>
    <rPh sb="0" eb="2">
      <t>キョリ</t>
    </rPh>
    <phoneticPr fontId="1"/>
  </si>
  <si>
    <t>総合</t>
    <rPh sb="0" eb="2">
      <t>ソウゴウ</t>
    </rPh>
    <phoneticPr fontId="1"/>
  </si>
  <si>
    <r>
      <rPr>
        <sz val="11"/>
        <color rgb="FFFFFF00"/>
        <rFont val="ＭＳ Ｐゴシック"/>
        <family val="3"/>
        <charset val="128"/>
        <scheme val="minor"/>
      </rPr>
      <t>■</t>
    </r>
    <r>
      <rPr>
        <sz val="11"/>
        <color theme="1"/>
        <rFont val="ＭＳ Ｐゴシック"/>
        <family val="2"/>
        <charset val="128"/>
        <scheme val="minor"/>
      </rPr>
      <t>の得点が上位５得点で、小計はそれらの合計です。</t>
    </r>
    <rPh sb="2" eb="4">
      <t>トクテン</t>
    </rPh>
    <rPh sb="5" eb="7">
      <t>ジョウイ</t>
    </rPh>
    <rPh sb="8" eb="10">
      <t>トクテン</t>
    </rPh>
    <rPh sb="12" eb="14">
      <t>ショウケイ</t>
    </rPh>
    <rPh sb="19" eb="21">
      <t>ゴウケイ</t>
    </rPh>
    <phoneticPr fontId="1"/>
  </si>
  <si>
    <r>
      <t>時間点、距離点は減点後の値を示し、</t>
    </r>
    <r>
      <rPr>
        <sz val="11"/>
        <color rgb="FFFF0000"/>
        <rFont val="ＭＳ Ｐゴシック"/>
        <family val="3"/>
        <charset val="128"/>
        <scheme val="minor"/>
      </rPr>
      <t>教官同乗による減点のみ</t>
    </r>
    <r>
      <rPr>
        <sz val="11"/>
        <color theme="1"/>
        <rFont val="ＭＳ Ｐゴシック"/>
        <family val="3"/>
        <charset val="128"/>
        <scheme val="minor"/>
      </rPr>
      <t>減点の項で減ずる。</t>
    </r>
    <rPh sb="0" eb="2">
      <t>ジカン</t>
    </rPh>
    <rPh sb="2" eb="3">
      <t>テン</t>
    </rPh>
    <rPh sb="4" eb="6">
      <t>キョリ</t>
    </rPh>
    <rPh sb="6" eb="7">
      <t>テン</t>
    </rPh>
    <rPh sb="8" eb="10">
      <t>ゲンテン</t>
    </rPh>
    <rPh sb="10" eb="11">
      <t>ゴ</t>
    </rPh>
    <rPh sb="12" eb="13">
      <t>アタイ</t>
    </rPh>
    <rPh sb="14" eb="15">
      <t>シメ</t>
    </rPh>
    <rPh sb="17" eb="19">
      <t>キョウカン</t>
    </rPh>
    <rPh sb="19" eb="21">
      <t>ドウジョウ</t>
    </rPh>
    <rPh sb="24" eb="26">
      <t>ゲンテン</t>
    </rPh>
    <rPh sb="28" eb="30">
      <t>ゲンテン</t>
    </rPh>
    <rPh sb="31" eb="32">
      <t>コウ</t>
    </rPh>
    <rPh sb="33" eb="34">
      <t>ゲン</t>
    </rPh>
    <phoneticPr fontId="1"/>
  </si>
  <si>
    <t>大樹</t>
    <rPh sb="0" eb="2">
      <t>ダイキ</t>
    </rPh>
    <phoneticPr fontId="1"/>
  </si>
  <si>
    <t>(青山B)</t>
    <rPh sb="1" eb="2">
      <t>アオ</t>
    </rPh>
    <rPh sb="2" eb="3">
      <t>ヤマ</t>
    </rPh>
    <phoneticPr fontId="1"/>
  </si>
  <si>
    <t>(学習院)</t>
    <rPh sb="1" eb="3">
      <t>ガクシュウ</t>
    </rPh>
    <rPh sb="3" eb="4">
      <t>イン</t>
    </rPh>
    <phoneticPr fontId="1"/>
  </si>
  <si>
    <t>14日は無線OUTの為、減点</t>
    <rPh sb="2" eb="3">
      <t>ニチ</t>
    </rPh>
    <rPh sb="4" eb="6">
      <t>ムセン</t>
    </rPh>
    <rPh sb="10" eb="11">
      <t>タメ</t>
    </rPh>
    <rPh sb="12" eb="14">
      <t>ゲンテン</t>
    </rPh>
    <phoneticPr fontId="1"/>
  </si>
  <si>
    <t>18日は危険な飛行により減点</t>
    <rPh sb="2" eb="3">
      <t>ニチ</t>
    </rPh>
    <rPh sb="4" eb="6">
      <t>キケン</t>
    </rPh>
    <rPh sb="7" eb="9">
      <t>ヒコウ</t>
    </rPh>
    <rPh sb="12" eb="14">
      <t>ゲンテン</t>
    </rPh>
    <phoneticPr fontId="1"/>
  </si>
  <si>
    <r>
      <t>第15回　原田覚一郎杯　成績　　　</t>
    </r>
    <r>
      <rPr>
        <sz val="15"/>
        <color theme="1"/>
        <rFont val="Arial"/>
        <family val="2"/>
      </rPr>
      <t>2011,8,18</t>
    </r>
  </si>
  <si>
    <t>団体賞</t>
  </si>
  <si>
    <t>原田　覚一郎杯</t>
  </si>
  <si>
    <t>日本大学 Bチーム</t>
  </si>
  <si>
    <t>準優勝</t>
  </si>
  <si>
    <t>日本大学 Aチーム</t>
  </si>
  <si>
    <t>３位</t>
  </si>
  <si>
    <t>中央大学 Aチーム</t>
  </si>
  <si>
    <t>敢闘賞</t>
  </si>
  <si>
    <t>青山学院大学 Aチーム</t>
  </si>
  <si>
    <t>個人賞</t>
  </si>
  <si>
    <t>きた　　　しんや</t>
  </si>
  <si>
    <t>最優秀選手賞</t>
  </si>
  <si>
    <t>北　信哉</t>
  </si>
  <si>
    <t>中央大学</t>
  </si>
  <si>
    <t>やまだ　　　　ゆうたろう</t>
  </si>
  <si>
    <t>優秀選手賞</t>
  </si>
  <si>
    <t>山田　裕太郎</t>
  </si>
  <si>
    <t>日本大学</t>
  </si>
  <si>
    <t>たかはし　　　まりこ</t>
  </si>
  <si>
    <t>高橋　真璃子</t>
  </si>
  <si>
    <t>さかた　　　　だいき</t>
  </si>
  <si>
    <t>４位</t>
  </si>
  <si>
    <t>坂田　大樹</t>
  </si>
  <si>
    <t>青山学院大学</t>
  </si>
  <si>
    <t>くにわけ　　　ようすけ</t>
  </si>
  <si>
    <t>５位</t>
  </si>
  <si>
    <t>國分　洋輔</t>
  </si>
  <si>
    <t>きただ　　　　じゅんこ</t>
  </si>
  <si>
    <t>６位</t>
  </si>
  <si>
    <t>北田　絢子</t>
  </si>
  <si>
    <t>Aコース選手賞</t>
  </si>
  <si>
    <t>はら　　　たけひと</t>
  </si>
  <si>
    <t>Bコース選手賞</t>
  </si>
  <si>
    <t>原　健人</t>
  </si>
  <si>
    <t>滞空選手賞</t>
  </si>
  <si>
    <t>１フライトハイスコア賞</t>
  </si>
  <si>
    <t>女子最優秀選手賞</t>
  </si>
  <si>
    <t>社団法人日本滑空協会</t>
  </si>
  <si>
    <t>滑空奨励賞</t>
  </si>
  <si>
    <t xml:space="preserve">団体  </t>
  </si>
  <si>
    <t xml:space="preserve">個人  </t>
  </si>
  <si>
    <t>熊谷市長賞</t>
  </si>
  <si>
    <t>総合　成績(個人)</t>
    <rPh sb="0" eb="2">
      <t>ソウゴウ</t>
    </rPh>
    <rPh sb="3" eb="5">
      <t>セイセキ</t>
    </rPh>
    <rPh sb="6" eb="8">
      <t>コジン</t>
    </rPh>
    <phoneticPr fontId="1"/>
  </si>
  <si>
    <t>総合　成績(個人)</t>
    <rPh sb="0" eb="2">
      <t>ソウゴウ</t>
    </rPh>
    <rPh sb="3" eb="5">
      <t>セイセキ</t>
    </rPh>
    <phoneticPr fontId="1"/>
  </si>
  <si>
    <t>総合　成績(団体)</t>
    <rPh sb="0" eb="2">
      <t>ソウゴウ</t>
    </rPh>
    <rPh sb="3" eb="5">
      <t>セイセキ</t>
    </rPh>
    <rPh sb="6" eb="8">
      <t>ダンタイ</t>
    </rPh>
    <phoneticPr fontId="1"/>
  </si>
  <si>
    <t>/1</t>
    <phoneticPr fontId="1"/>
  </si>
  <si>
    <t>日本大学 Aチーム</t>
    <rPh sb="0" eb="2">
      <t>ニホン</t>
    </rPh>
    <rPh sb="2" eb="4">
      <t>ダイガク</t>
    </rPh>
    <phoneticPr fontId="1"/>
  </si>
  <si>
    <t>No.</t>
    <phoneticPr fontId="1"/>
  </si>
  <si>
    <t>選　手</t>
    <rPh sb="0" eb="1">
      <t>セン</t>
    </rPh>
    <rPh sb="2" eb="3">
      <t>テ</t>
    </rPh>
    <phoneticPr fontId="1"/>
  </si>
  <si>
    <t>北田　絢子</t>
    <rPh sb="0" eb="2">
      <t>キタダ</t>
    </rPh>
    <rPh sb="3" eb="4">
      <t>アヤ</t>
    </rPh>
    <rPh sb="4" eb="5">
      <t>コ</t>
    </rPh>
    <phoneticPr fontId="1"/>
  </si>
  <si>
    <t>國分　洋輔</t>
    <rPh sb="0" eb="2">
      <t>コクブン</t>
    </rPh>
    <rPh sb="3" eb="5">
      <t>ヨウスケ</t>
    </rPh>
    <phoneticPr fontId="1"/>
  </si>
  <si>
    <t>山口　裕太</t>
    <rPh sb="0" eb="2">
      <t>ヤマグチ</t>
    </rPh>
    <rPh sb="3" eb="5">
      <t>ユウタ</t>
    </rPh>
    <phoneticPr fontId="1"/>
  </si>
  <si>
    <t>日本大学 Bチーム</t>
    <rPh sb="0" eb="2">
      <t>ニホン</t>
    </rPh>
    <rPh sb="2" eb="4">
      <t>ダイガク</t>
    </rPh>
    <phoneticPr fontId="1"/>
  </si>
  <si>
    <t>中央大学 Aチーム</t>
    <rPh sb="0" eb="2">
      <t>チュウオウ</t>
    </rPh>
    <rPh sb="2" eb="4">
      <t>ダイガク</t>
    </rPh>
    <phoneticPr fontId="1"/>
  </si>
  <si>
    <t>中央大学 Bチーム</t>
    <rPh sb="0" eb="2">
      <t>チュウオウ</t>
    </rPh>
    <rPh sb="2" eb="4">
      <t>ダイガク</t>
    </rPh>
    <phoneticPr fontId="1"/>
  </si>
  <si>
    <t>青山学院大学 Bチーム</t>
    <rPh sb="0" eb="2">
      <t>アオヤマ</t>
    </rPh>
    <rPh sb="2" eb="4">
      <t>ガクイン</t>
    </rPh>
    <rPh sb="4" eb="6">
      <t>ダイガク</t>
    </rPh>
    <phoneticPr fontId="1"/>
  </si>
  <si>
    <t>青山学院大学 Aチーム</t>
    <rPh sb="0" eb="2">
      <t>アオヤマ</t>
    </rPh>
    <rPh sb="2" eb="4">
      <t>ガクイン</t>
    </rPh>
    <rPh sb="4" eb="6">
      <t>ダイガク</t>
    </rPh>
    <phoneticPr fontId="1"/>
  </si>
  <si>
    <t>学習院大学</t>
    <rPh sb="0" eb="3">
      <t>ガクシュウイン</t>
    </rPh>
    <rPh sb="3" eb="5">
      <t>ダイガク</t>
    </rPh>
    <phoneticPr fontId="1"/>
  </si>
  <si>
    <t>東海大学</t>
    <rPh sb="0" eb="2">
      <t>トウカイ</t>
    </rPh>
    <rPh sb="2" eb="4">
      <t>ダイガク</t>
    </rPh>
    <phoneticPr fontId="1"/>
  </si>
  <si>
    <t>山田　裕太郎</t>
    <rPh sb="0" eb="2">
      <t>ヤマダ</t>
    </rPh>
    <rPh sb="3" eb="6">
      <t>ユウタロウ</t>
    </rPh>
    <phoneticPr fontId="1"/>
  </si>
  <si>
    <t>高橋　真璃子</t>
    <rPh sb="0" eb="2">
      <t>タカハシ</t>
    </rPh>
    <rPh sb="3" eb="6">
      <t>マリコ</t>
    </rPh>
    <phoneticPr fontId="1"/>
  </si>
  <si>
    <t>田中　里奈</t>
    <rPh sb="0" eb="2">
      <t>タナカ</t>
    </rPh>
    <rPh sb="3" eb="5">
      <t>リナ</t>
    </rPh>
    <phoneticPr fontId="1"/>
  </si>
  <si>
    <t>村田　亮</t>
    <rPh sb="0" eb="2">
      <t>ムラタ</t>
    </rPh>
    <rPh sb="3" eb="4">
      <t>リョウ</t>
    </rPh>
    <phoneticPr fontId="1"/>
  </si>
  <si>
    <t>北　信哉</t>
    <rPh sb="0" eb="1">
      <t>キタ</t>
    </rPh>
    <rPh sb="2" eb="4">
      <t>ノブヤ</t>
    </rPh>
    <phoneticPr fontId="1"/>
  </si>
  <si>
    <t>和田　祐樹</t>
    <rPh sb="0" eb="2">
      <t>ワダ</t>
    </rPh>
    <rPh sb="3" eb="5">
      <t>ユウキ</t>
    </rPh>
    <phoneticPr fontId="1"/>
  </si>
  <si>
    <t>原　健人</t>
    <rPh sb="0" eb="1">
      <t>ハラ</t>
    </rPh>
    <rPh sb="2" eb="4">
      <t>ケント</t>
    </rPh>
    <phoneticPr fontId="1"/>
  </si>
  <si>
    <t>山田　真吾</t>
    <rPh sb="0" eb="2">
      <t>ヤマダ</t>
    </rPh>
    <rPh sb="3" eb="5">
      <t>シンゴ</t>
    </rPh>
    <phoneticPr fontId="1"/>
  </si>
  <si>
    <t>富岡　航平</t>
    <rPh sb="0" eb="2">
      <t>トミオカ</t>
    </rPh>
    <rPh sb="3" eb="5">
      <t>コウヘイ</t>
    </rPh>
    <phoneticPr fontId="1"/>
  </si>
  <si>
    <t>坂田　大樹</t>
    <rPh sb="0" eb="2">
      <t>サカタ</t>
    </rPh>
    <rPh sb="3" eb="5">
      <t>タイキ</t>
    </rPh>
    <phoneticPr fontId="1"/>
  </si>
  <si>
    <t>小浦　祐太郎</t>
    <rPh sb="0" eb="2">
      <t>コウラ</t>
    </rPh>
    <rPh sb="3" eb="6">
      <t>ユウタロウ</t>
    </rPh>
    <phoneticPr fontId="1"/>
  </si>
  <si>
    <t>株田　淳平</t>
    <rPh sb="0" eb="1">
      <t>カブ</t>
    </rPh>
    <rPh sb="1" eb="2">
      <t>タ</t>
    </rPh>
    <rPh sb="3" eb="5">
      <t>ジュンペイ</t>
    </rPh>
    <phoneticPr fontId="1"/>
  </si>
  <si>
    <t>神戸</t>
    <rPh sb="0" eb="2">
      <t>コウベ</t>
    </rPh>
    <phoneticPr fontId="1"/>
  </si>
  <si>
    <t>須藤　保史</t>
    <rPh sb="0" eb="2">
      <t>スドウ</t>
    </rPh>
    <rPh sb="3" eb="5">
      <t>ホシ</t>
    </rPh>
    <phoneticPr fontId="1"/>
  </si>
  <si>
    <t>上谷　有</t>
    <rPh sb="0" eb="2">
      <t>カミヤ</t>
    </rPh>
    <rPh sb="3" eb="4">
      <t>タモツ</t>
    </rPh>
    <phoneticPr fontId="1"/>
  </si>
  <si>
    <t>渡辺　大氣</t>
    <rPh sb="0" eb="2">
      <t>ワタナベ</t>
    </rPh>
    <rPh sb="3" eb="5">
      <t>タイキ</t>
    </rPh>
    <phoneticPr fontId="1"/>
  </si>
  <si>
    <t>類家　哲</t>
    <rPh sb="0" eb="1">
      <t>ルイ</t>
    </rPh>
    <rPh sb="1" eb="2">
      <t>ケ</t>
    </rPh>
    <rPh sb="3" eb="4">
      <t>サトシ</t>
    </rPh>
    <phoneticPr fontId="1"/>
  </si>
  <si>
    <t>田村　紘務</t>
    <rPh sb="0" eb="2">
      <t>タムラ</t>
    </rPh>
    <rPh sb="3" eb="4">
      <t>ヒロ</t>
    </rPh>
    <rPh sb="4" eb="5">
      <t>ツト</t>
    </rPh>
    <phoneticPr fontId="1"/>
  </si>
  <si>
    <t>三瓶　怜</t>
    <rPh sb="0" eb="2">
      <t>サンベ</t>
    </rPh>
    <rPh sb="3" eb="4">
      <t>レイ</t>
    </rPh>
    <phoneticPr fontId="1"/>
  </si>
  <si>
    <t>飛鳥井　紀雄</t>
    <rPh sb="0" eb="2">
      <t>アスカ</t>
    </rPh>
    <rPh sb="2" eb="3">
      <t>イ</t>
    </rPh>
    <rPh sb="4" eb="6">
      <t>ノリオ</t>
    </rPh>
    <phoneticPr fontId="1"/>
  </si>
  <si>
    <t>堀口　世理菜</t>
    <rPh sb="0" eb="2">
      <t>ホリグチ</t>
    </rPh>
    <rPh sb="3" eb="4">
      <t>ヨ</t>
    </rPh>
    <rPh sb="4" eb="6">
      <t>リナ</t>
    </rPh>
    <phoneticPr fontId="1"/>
  </si>
  <si>
    <t>吉田　優美</t>
    <rPh sb="0" eb="2">
      <t>ヨシダ</t>
    </rPh>
    <rPh sb="3" eb="4">
      <t>ユウ</t>
    </rPh>
    <rPh sb="4" eb="5">
      <t>ミ</t>
    </rPh>
    <phoneticPr fontId="1"/>
  </si>
  <si>
    <t>山室　美佳</t>
    <rPh sb="0" eb="2">
      <t>ヤマムロ</t>
    </rPh>
    <rPh sb="3" eb="5">
      <t>ミカ</t>
    </rPh>
    <phoneticPr fontId="1"/>
  </si>
  <si>
    <t>関東学院大学</t>
    <rPh sb="0" eb="2">
      <t>カントウ</t>
    </rPh>
    <rPh sb="2" eb="4">
      <t>ガクイン</t>
    </rPh>
    <rPh sb="4" eb="6">
      <t>ダイガク</t>
    </rPh>
    <phoneticPr fontId="1"/>
  </si>
  <si>
    <t>個人</t>
    <rPh sb="0" eb="2">
      <t>コジン</t>
    </rPh>
    <phoneticPr fontId="1"/>
  </si>
  <si>
    <t>チーム</t>
    <phoneticPr fontId="1"/>
  </si>
  <si>
    <t>選手名</t>
    <rPh sb="0" eb="3">
      <t>センシュメイ</t>
    </rPh>
    <phoneticPr fontId="1"/>
  </si>
  <si>
    <t>団体</t>
    <rPh sb="0" eb="2">
      <t>ダンタイ</t>
    </rPh>
    <phoneticPr fontId="1"/>
  </si>
  <si>
    <t>チーム</t>
    <phoneticPr fontId="1"/>
  </si>
  <si>
    <t>中央A</t>
    <rPh sb="0" eb="2">
      <t>チュウオウ</t>
    </rPh>
    <phoneticPr fontId="1"/>
  </si>
  <si>
    <t>青山A</t>
    <rPh sb="0" eb="2">
      <t>アオヤマ</t>
    </rPh>
    <phoneticPr fontId="1"/>
  </si>
  <si>
    <t>中央B</t>
    <rPh sb="0" eb="2">
      <t>チュウオウ</t>
    </rPh>
    <phoneticPr fontId="1"/>
  </si>
  <si>
    <t>関東</t>
    <rPh sb="0" eb="2">
      <t>カントウ</t>
    </rPh>
    <phoneticPr fontId="1"/>
  </si>
  <si>
    <t>学習院</t>
    <rPh sb="0" eb="3">
      <t>ガクシュウイン</t>
    </rPh>
    <phoneticPr fontId="1"/>
  </si>
  <si>
    <t>東海</t>
    <rPh sb="0" eb="2">
      <t>トウカイ</t>
    </rPh>
    <phoneticPr fontId="1"/>
  </si>
  <si>
    <t>青山B</t>
    <rPh sb="0" eb="2">
      <t>アオヤマ</t>
    </rPh>
    <phoneticPr fontId="1"/>
  </si>
  <si>
    <t>関東学院大学</t>
    <rPh sb="0" eb="2">
      <t>カントウ</t>
    </rPh>
    <rPh sb="2" eb="5">
      <t>ガクインダイ</t>
    </rPh>
    <rPh sb="5" eb="6">
      <t>ガク</t>
    </rPh>
    <phoneticPr fontId="1"/>
  </si>
  <si>
    <t>第15回　原田覚一郎杯　2011</t>
    <rPh sb="0" eb="1">
      <t>ダイ</t>
    </rPh>
    <rPh sb="3" eb="4">
      <t>カイ</t>
    </rPh>
    <rPh sb="5" eb="7">
      <t>ハラダ</t>
    </rPh>
    <rPh sb="7" eb="8">
      <t>カク</t>
    </rPh>
    <rPh sb="8" eb="10">
      <t>イチロウ</t>
    </rPh>
    <rPh sb="10" eb="11">
      <t>ハイ</t>
    </rPh>
    <phoneticPr fontId="1"/>
  </si>
  <si>
    <t>成績データ</t>
    <rPh sb="0" eb="2">
      <t>セイセキ</t>
    </rPh>
    <phoneticPr fontId="1"/>
  </si>
  <si>
    <t>全順位</t>
    <rPh sb="0" eb="1">
      <t>ゼン</t>
    </rPh>
    <rPh sb="1" eb="3">
      <t>ジュンイ</t>
    </rPh>
    <phoneticPr fontId="1"/>
  </si>
  <si>
    <t>滞空点</t>
    <rPh sb="0" eb="2">
      <t>タイクウ</t>
    </rPh>
    <rPh sb="2" eb="3">
      <t>テン</t>
    </rPh>
    <phoneticPr fontId="1"/>
  </si>
  <si>
    <t>距離点　Ａコース</t>
    <rPh sb="0" eb="2">
      <t>キョリ</t>
    </rPh>
    <rPh sb="2" eb="3">
      <t>テン</t>
    </rPh>
    <phoneticPr fontId="1"/>
  </si>
  <si>
    <t>1.全順位</t>
    <rPh sb="2" eb="3">
      <t>ゼン</t>
    </rPh>
    <rPh sb="3" eb="5">
      <t>ジュンイ</t>
    </rPh>
    <phoneticPr fontId="1"/>
  </si>
  <si>
    <t>2.総合　成績</t>
    <rPh sb="2" eb="4">
      <t>ソウゴウ</t>
    </rPh>
    <rPh sb="5" eb="7">
      <t>セイセキ</t>
    </rPh>
    <phoneticPr fontId="1"/>
  </si>
  <si>
    <t>3.滞空点</t>
    <rPh sb="2" eb="4">
      <t>タイクウ</t>
    </rPh>
    <rPh sb="4" eb="5">
      <t>テン</t>
    </rPh>
    <phoneticPr fontId="1"/>
  </si>
  <si>
    <t>3.距離点　Ａコース</t>
    <rPh sb="2" eb="4">
      <t>キョリ</t>
    </rPh>
    <rPh sb="4" eb="5">
      <t>テン</t>
    </rPh>
    <phoneticPr fontId="1"/>
  </si>
  <si>
    <t>4.距離点　Ｂコース</t>
    <rPh sb="2" eb="4">
      <t>キョリ</t>
    </rPh>
    <rPh sb="4" eb="5">
      <t>テン</t>
    </rPh>
    <phoneticPr fontId="1"/>
  </si>
  <si>
    <t>最終結果</t>
    <rPh sb="0" eb="2">
      <t>サイシュウ</t>
    </rPh>
    <rPh sb="2" eb="4">
      <t>ケッカ</t>
    </rPh>
    <phoneticPr fontId="1"/>
  </si>
  <si>
    <t>総合成績</t>
    <rPh sb="0" eb="2">
      <t>ソウゴウ</t>
    </rPh>
    <rPh sb="2" eb="4">
      <t>セイセキ</t>
    </rPh>
    <phoneticPr fontId="1"/>
  </si>
  <si>
    <t>距離点　Ｂコース　（抜粋）</t>
    <rPh sb="0" eb="2">
      <t>キョリ</t>
    </rPh>
    <rPh sb="2" eb="3">
      <t>テン</t>
    </rPh>
    <rPh sb="10" eb="12">
      <t>バッスイ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</si>
</sst>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rgb="FFFFFF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20"/>
      <color theme="1"/>
      <name val="Arial"/>
      <family val="2"/>
    </font>
    <font>
      <sz val="15"/>
      <color theme="1"/>
      <name val="Arial"/>
      <family val="2"/>
    </font>
    <font>
      <sz val="14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56" fontId="0" fillId="0" borderId="1" xfId="0" applyNumberFormat="1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0" borderId="0" xfId="0" applyFill="1">
      <alignment vertical="center"/>
    </xf>
    <xf numFmtId="0" fontId="0" fillId="3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2" borderId="1" xfId="0" applyFill="1" applyBorder="1">
      <alignment vertical="center"/>
    </xf>
    <xf numFmtId="56" fontId="0" fillId="0" borderId="1" xfId="0" applyNumberFormat="1" applyFill="1" applyBorder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5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56" fontId="0" fillId="0" borderId="1" xfId="0" applyNumberFormat="1" applyFill="1" applyBorder="1" applyAlignment="1">
      <alignment vertical="center"/>
    </xf>
    <xf numFmtId="56" fontId="0" fillId="0" borderId="1" xfId="0" applyNumberFormat="1" applyBorder="1" applyAlignment="1">
      <alignment horizontal="center" vertical="center"/>
    </xf>
    <xf numFmtId="0" fontId="0" fillId="3" borderId="1" xfId="0" applyNumberFormat="1" applyFill="1" applyBorder="1" applyAlignment="1">
      <alignment vertical="center"/>
    </xf>
    <xf numFmtId="0" fontId="0" fillId="0" borderId="14" xfId="0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18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3" borderId="15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2" borderId="20" xfId="0" applyFill="1" applyBorder="1">
      <alignment vertical="center"/>
    </xf>
    <xf numFmtId="0" fontId="0" fillId="3" borderId="1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21" xfId="0" applyBorder="1">
      <alignment vertical="center"/>
    </xf>
    <xf numFmtId="0" fontId="0" fillId="2" borderId="19" xfId="0" applyFill="1" applyBorder="1">
      <alignment vertical="center"/>
    </xf>
    <xf numFmtId="0" fontId="0" fillId="2" borderId="22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20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" xfId="0" applyNumberFormat="1" applyBorder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0" fillId="0" borderId="25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>
      <alignment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7" xfId="0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" xfId="0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indent="1"/>
    </xf>
  </cellXfs>
  <cellStyles count="1"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個人得点分布</a:t>
            </a:r>
            <a:endParaRPr lang="en-US" altLang="ja-JP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全順位!$D$2</c:f>
              <c:strCache>
                <c:ptCount val="1"/>
                <c:pt idx="0">
                  <c:v>得点</c:v>
                </c:pt>
              </c:strCache>
            </c:strRef>
          </c:tx>
          <c:invertIfNegative val="0"/>
          <c:cat>
            <c:strRef>
              <c:f>全順位!$B$3:$B$27</c:f>
              <c:strCache>
                <c:ptCount val="25"/>
                <c:pt idx="0">
                  <c:v>北　信哉</c:v>
                </c:pt>
                <c:pt idx="1">
                  <c:v>山田　裕太郎</c:v>
                </c:pt>
                <c:pt idx="2">
                  <c:v>高橋　真璃子</c:v>
                </c:pt>
                <c:pt idx="3">
                  <c:v>坂田　大樹</c:v>
                </c:pt>
                <c:pt idx="4">
                  <c:v>國分　洋輔</c:v>
                </c:pt>
                <c:pt idx="5">
                  <c:v>北田　絢子</c:v>
                </c:pt>
                <c:pt idx="6">
                  <c:v>山口　裕太</c:v>
                </c:pt>
                <c:pt idx="7">
                  <c:v>原　健人</c:v>
                </c:pt>
                <c:pt idx="8">
                  <c:v>和田　祐樹</c:v>
                </c:pt>
                <c:pt idx="9">
                  <c:v>富岡　航平</c:v>
                </c:pt>
                <c:pt idx="10">
                  <c:v>類家　哲</c:v>
                </c:pt>
                <c:pt idx="11">
                  <c:v>山田　真吾</c:v>
                </c:pt>
                <c:pt idx="12">
                  <c:v>飛鳥井　紀雄</c:v>
                </c:pt>
                <c:pt idx="13">
                  <c:v>田中　里奈</c:v>
                </c:pt>
                <c:pt idx="14">
                  <c:v>須藤　保史</c:v>
                </c:pt>
                <c:pt idx="15">
                  <c:v>株田　淳平</c:v>
                </c:pt>
                <c:pt idx="16">
                  <c:v>上谷　有</c:v>
                </c:pt>
                <c:pt idx="17">
                  <c:v>三瓶　怜</c:v>
                </c:pt>
                <c:pt idx="18">
                  <c:v>村田　亮</c:v>
                </c:pt>
                <c:pt idx="19">
                  <c:v>田村　紘務</c:v>
                </c:pt>
                <c:pt idx="20">
                  <c:v>吉田　優美</c:v>
                </c:pt>
                <c:pt idx="21">
                  <c:v>堀口　世理菜</c:v>
                </c:pt>
                <c:pt idx="22">
                  <c:v>山室　美佳</c:v>
                </c:pt>
                <c:pt idx="23">
                  <c:v>渡辺　大氣</c:v>
                </c:pt>
                <c:pt idx="24">
                  <c:v>小浦　祐太郎</c:v>
                </c:pt>
              </c:strCache>
            </c:strRef>
          </c:cat>
          <c:val>
            <c:numRef>
              <c:f>全順位!$D$3:$D$27</c:f>
              <c:numCache>
                <c:formatCode>General</c:formatCode>
                <c:ptCount val="25"/>
                <c:pt idx="0">
                  <c:v>16800</c:v>
                </c:pt>
                <c:pt idx="1">
                  <c:v>14740</c:v>
                </c:pt>
                <c:pt idx="2">
                  <c:v>14500</c:v>
                </c:pt>
                <c:pt idx="3">
                  <c:v>12800</c:v>
                </c:pt>
                <c:pt idx="4">
                  <c:v>10450</c:v>
                </c:pt>
                <c:pt idx="5">
                  <c:v>7370</c:v>
                </c:pt>
                <c:pt idx="6">
                  <c:v>7020</c:v>
                </c:pt>
                <c:pt idx="7">
                  <c:v>6210</c:v>
                </c:pt>
                <c:pt idx="8">
                  <c:v>5600</c:v>
                </c:pt>
                <c:pt idx="9">
                  <c:v>5300</c:v>
                </c:pt>
                <c:pt idx="10">
                  <c:v>3660</c:v>
                </c:pt>
                <c:pt idx="11">
                  <c:v>3330</c:v>
                </c:pt>
                <c:pt idx="12">
                  <c:v>3000</c:v>
                </c:pt>
                <c:pt idx="13">
                  <c:v>1200</c:v>
                </c:pt>
                <c:pt idx="14">
                  <c:v>945</c:v>
                </c:pt>
                <c:pt idx="15">
                  <c:v>900</c:v>
                </c:pt>
                <c:pt idx="16">
                  <c:v>833</c:v>
                </c:pt>
                <c:pt idx="17">
                  <c:v>720</c:v>
                </c:pt>
                <c:pt idx="18">
                  <c:v>600</c:v>
                </c:pt>
                <c:pt idx="19">
                  <c:v>480</c:v>
                </c:pt>
                <c:pt idx="20">
                  <c:v>180</c:v>
                </c:pt>
                <c:pt idx="21">
                  <c:v>120</c:v>
                </c:pt>
                <c:pt idx="22">
                  <c:v>120</c:v>
                </c:pt>
                <c:pt idx="23">
                  <c:v>70</c:v>
                </c:pt>
                <c:pt idx="24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529344"/>
        <c:axId val="233531264"/>
      </c:barChart>
      <c:catAx>
        <c:axId val="233529344"/>
        <c:scaling>
          <c:orientation val="maxMin"/>
        </c:scaling>
        <c:delete val="0"/>
        <c:axPos val="l"/>
        <c:majorTickMark val="out"/>
        <c:minorTickMark val="none"/>
        <c:tickLblPos val="nextTo"/>
        <c:crossAx val="233531264"/>
        <c:crosses val="autoZero"/>
        <c:auto val="1"/>
        <c:lblAlgn val="ctr"/>
        <c:lblOffset val="100"/>
        <c:noMultiLvlLbl val="0"/>
      </c:catAx>
      <c:valAx>
        <c:axId val="233531264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233529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25" r="0.25" t="0.75" header="0.3" footer="0.3"/>
    <c:pageSetup paperSize="9" orientation="portrait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団体得点分布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全順位!$C$31</c:f>
              <c:strCache>
                <c:ptCount val="1"/>
                <c:pt idx="0">
                  <c:v>得点</c:v>
                </c:pt>
              </c:strCache>
            </c:strRef>
          </c:tx>
          <c:invertIfNegative val="0"/>
          <c:cat>
            <c:strRef>
              <c:f>全順位!$B$32:$B$40</c:f>
              <c:strCache>
                <c:ptCount val="9"/>
                <c:pt idx="0">
                  <c:v>日本大学 Bチーム</c:v>
                </c:pt>
                <c:pt idx="1">
                  <c:v>日本大学 Aチーム</c:v>
                </c:pt>
                <c:pt idx="2">
                  <c:v>中央大学 Aチーム</c:v>
                </c:pt>
                <c:pt idx="3">
                  <c:v>青山学院大学 Aチーム</c:v>
                </c:pt>
                <c:pt idx="4">
                  <c:v>中央大学 Bチーム</c:v>
                </c:pt>
                <c:pt idx="5">
                  <c:v>学習院大学</c:v>
                </c:pt>
                <c:pt idx="6">
                  <c:v>関東学院大学</c:v>
                </c:pt>
                <c:pt idx="7">
                  <c:v>東海大学</c:v>
                </c:pt>
                <c:pt idx="8">
                  <c:v>青山学院大学 Bチーム</c:v>
                </c:pt>
              </c:strCache>
            </c:strRef>
          </c:cat>
          <c:val>
            <c:numRef>
              <c:f>全順位!$C$32:$C$40</c:f>
              <c:numCache>
                <c:formatCode>General</c:formatCode>
                <c:ptCount val="9"/>
                <c:pt idx="0">
                  <c:v>31040</c:v>
                </c:pt>
                <c:pt idx="1">
                  <c:v>24840</c:v>
                </c:pt>
                <c:pt idx="2">
                  <c:v>22400</c:v>
                </c:pt>
                <c:pt idx="3">
                  <c:v>18100</c:v>
                </c:pt>
                <c:pt idx="4">
                  <c:v>9540</c:v>
                </c:pt>
                <c:pt idx="5">
                  <c:v>4620</c:v>
                </c:pt>
                <c:pt idx="6">
                  <c:v>3660</c:v>
                </c:pt>
                <c:pt idx="7">
                  <c:v>1827</c:v>
                </c:pt>
                <c:pt idx="8">
                  <c:v>1500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300864"/>
        <c:axId val="229505280"/>
      </c:barChart>
      <c:catAx>
        <c:axId val="229300864"/>
        <c:scaling>
          <c:orientation val="maxMin"/>
        </c:scaling>
        <c:delete val="0"/>
        <c:axPos val="l"/>
        <c:majorTickMark val="out"/>
        <c:minorTickMark val="none"/>
        <c:tickLblPos val="nextTo"/>
        <c:crossAx val="229505280"/>
        <c:crosses val="autoZero"/>
        <c:auto val="1"/>
        <c:lblAlgn val="ctr"/>
        <c:lblOffset val="100"/>
        <c:noMultiLvlLbl val="0"/>
      </c:catAx>
      <c:valAx>
        <c:axId val="229505280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229300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58</xdr:row>
      <xdr:rowOff>95249</xdr:rowOff>
    </xdr:from>
    <xdr:to>
      <xdr:col>8</xdr:col>
      <xdr:colOff>628650</xdr:colOff>
      <xdr:row>99</xdr:row>
      <xdr:rowOff>76200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99</xdr:row>
      <xdr:rowOff>114299</xdr:rowOff>
    </xdr:from>
    <xdr:to>
      <xdr:col>8</xdr:col>
      <xdr:colOff>628650</xdr:colOff>
      <xdr:row>116</xdr:row>
      <xdr:rowOff>142874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tabSelected="1" workbookViewId="0"/>
  </sheetViews>
  <sheetFormatPr defaultRowHeight="13.5" x14ac:dyDescent="0.15"/>
  <cols>
    <col min="1" max="1" width="3" customWidth="1"/>
    <col min="2" max="2" width="28.75" customWidth="1"/>
    <col min="3" max="3" width="20.75" customWidth="1"/>
    <col min="4" max="4" width="16.125" customWidth="1"/>
    <col min="5" max="5" width="10.25" customWidth="1"/>
    <col min="6" max="6" width="3.75" customWidth="1"/>
  </cols>
  <sheetData>
    <row r="1" spans="2:6" ht="25.5" x14ac:dyDescent="0.15">
      <c r="B1" s="78" t="s">
        <v>108</v>
      </c>
      <c r="C1" s="78"/>
      <c r="D1" s="78"/>
      <c r="E1" s="78"/>
      <c r="F1" s="78"/>
    </row>
    <row r="2" spans="2:6" ht="18" x14ac:dyDescent="0.15">
      <c r="B2" s="79"/>
    </row>
    <row r="3" spans="2:6" ht="18" x14ac:dyDescent="0.15">
      <c r="B3" s="79" t="s">
        <v>109</v>
      </c>
      <c r="E3" s="80"/>
      <c r="F3" s="79"/>
    </row>
    <row r="4" spans="2:6" ht="18" x14ac:dyDescent="0.15">
      <c r="B4" s="79" t="s">
        <v>110</v>
      </c>
      <c r="C4" s="79" t="s">
        <v>111</v>
      </c>
      <c r="D4" s="79"/>
      <c r="E4" s="79">
        <v>31040</v>
      </c>
      <c r="F4" s="79" t="s">
        <v>14</v>
      </c>
    </row>
    <row r="5" spans="2:6" ht="18" x14ac:dyDescent="0.15">
      <c r="B5" s="79" t="s">
        <v>112</v>
      </c>
      <c r="C5" s="79" t="s">
        <v>113</v>
      </c>
      <c r="D5" s="79"/>
      <c r="E5" s="79">
        <v>24840</v>
      </c>
      <c r="F5" s="79" t="s">
        <v>14</v>
      </c>
    </row>
    <row r="6" spans="2:6" ht="18" x14ac:dyDescent="0.15">
      <c r="B6" s="79" t="s">
        <v>114</v>
      </c>
      <c r="C6" s="79" t="s">
        <v>115</v>
      </c>
      <c r="D6" s="79"/>
      <c r="E6" s="79">
        <v>22400</v>
      </c>
      <c r="F6" s="79" t="s">
        <v>14</v>
      </c>
    </row>
    <row r="7" spans="2:6" ht="18" x14ac:dyDescent="0.15">
      <c r="B7" s="79" t="s">
        <v>116</v>
      </c>
      <c r="C7" s="79" t="s">
        <v>117</v>
      </c>
      <c r="D7" s="79"/>
      <c r="E7" s="79">
        <v>18100</v>
      </c>
      <c r="F7" s="79" t="s">
        <v>14</v>
      </c>
    </row>
    <row r="8" spans="2:6" ht="45" customHeight="1" x14ac:dyDescent="0.15">
      <c r="B8" s="79"/>
      <c r="C8" s="79"/>
      <c r="D8" s="79"/>
      <c r="E8" s="79"/>
      <c r="F8" s="79"/>
    </row>
    <row r="9" spans="2:6" ht="18" x14ac:dyDescent="0.15">
      <c r="B9" s="79" t="s">
        <v>118</v>
      </c>
      <c r="C9" s="79"/>
      <c r="D9" s="79"/>
      <c r="E9" s="79"/>
      <c r="F9" s="79"/>
    </row>
    <row r="10" spans="2:6" ht="10.5" customHeight="1" x14ac:dyDescent="0.15">
      <c r="C10" s="81" t="s">
        <v>119</v>
      </c>
      <c r="D10" s="79"/>
      <c r="E10" s="79"/>
      <c r="F10" s="79"/>
    </row>
    <row r="11" spans="2:6" ht="18" x14ac:dyDescent="0.15">
      <c r="B11" s="79" t="s">
        <v>120</v>
      </c>
      <c r="C11" s="79" t="s">
        <v>121</v>
      </c>
      <c r="D11" s="79" t="s">
        <v>122</v>
      </c>
      <c r="E11" s="79">
        <v>16800</v>
      </c>
      <c r="F11" s="79" t="s">
        <v>14</v>
      </c>
    </row>
    <row r="12" spans="2:6" ht="18" x14ac:dyDescent="0.15">
      <c r="B12" s="79"/>
      <c r="C12" s="81" t="s">
        <v>123</v>
      </c>
      <c r="D12" s="79"/>
      <c r="E12" s="79"/>
      <c r="F12" s="79"/>
    </row>
    <row r="13" spans="2:6" ht="18" x14ac:dyDescent="0.15">
      <c r="B13" s="79" t="s">
        <v>124</v>
      </c>
      <c r="C13" s="79" t="s">
        <v>125</v>
      </c>
      <c r="D13" s="79" t="s">
        <v>126</v>
      </c>
      <c r="E13" s="79">
        <v>14740</v>
      </c>
      <c r="F13" s="79" t="s">
        <v>14</v>
      </c>
    </row>
    <row r="14" spans="2:6" ht="18" x14ac:dyDescent="0.15">
      <c r="B14" s="79"/>
      <c r="C14" s="81" t="s">
        <v>127</v>
      </c>
      <c r="D14" s="79"/>
      <c r="E14" s="79"/>
      <c r="F14" s="79"/>
    </row>
    <row r="15" spans="2:6" ht="18" x14ac:dyDescent="0.15">
      <c r="B15" s="79" t="s">
        <v>114</v>
      </c>
      <c r="C15" s="79" t="s">
        <v>128</v>
      </c>
      <c r="D15" s="79" t="s">
        <v>126</v>
      </c>
      <c r="E15" s="79">
        <v>14500</v>
      </c>
      <c r="F15" s="79" t="s">
        <v>14</v>
      </c>
    </row>
    <row r="16" spans="2:6" ht="18" x14ac:dyDescent="0.15">
      <c r="B16" s="79"/>
      <c r="C16" s="81" t="s">
        <v>129</v>
      </c>
      <c r="D16" s="79"/>
      <c r="E16" s="79"/>
      <c r="F16" s="79"/>
    </row>
    <row r="17" spans="2:6" ht="18" x14ac:dyDescent="0.15">
      <c r="B17" s="79" t="s">
        <v>130</v>
      </c>
      <c r="C17" s="79" t="s">
        <v>131</v>
      </c>
      <c r="D17" s="79" t="s">
        <v>132</v>
      </c>
      <c r="E17" s="79">
        <v>12800</v>
      </c>
      <c r="F17" s="79" t="s">
        <v>14</v>
      </c>
    </row>
    <row r="18" spans="2:6" ht="18" x14ac:dyDescent="0.15">
      <c r="B18" s="79"/>
      <c r="C18" s="81" t="s">
        <v>133</v>
      </c>
      <c r="D18" s="79"/>
      <c r="E18" s="79"/>
      <c r="F18" s="79"/>
    </row>
    <row r="19" spans="2:6" ht="18" x14ac:dyDescent="0.15">
      <c r="B19" s="79" t="s">
        <v>134</v>
      </c>
      <c r="C19" s="79" t="s">
        <v>135</v>
      </c>
      <c r="D19" s="79" t="s">
        <v>126</v>
      </c>
      <c r="E19" s="79">
        <v>10450</v>
      </c>
      <c r="F19" s="79" t="s">
        <v>14</v>
      </c>
    </row>
    <row r="20" spans="2:6" ht="18" x14ac:dyDescent="0.15">
      <c r="B20" s="79"/>
      <c r="C20" s="81" t="s">
        <v>136</v>
      </c>
      <c r="D20" s="79"/>
      <c r="E20" s="79"/>
      <c r="F20" s="79"/>
    </row>
    <row r="21" spans="2:6" ht="18" x14ac:dyDescent="0.15">
      <c r="B21" s="79" t="s">
        <v>137</v>
      </c>
      <c r="C21" s="79" t="s">
        <v>138</v>
      </c>
      <c r="D21" s="79" t="s">
        <v>126</v>
      </c>
      <c r="E21" s="79">
        <v>7370</v>
      </c>
      <c r="F21" s="79" t="s">
        <v>14</v>
      </c>
    </row>
    <row r="22" spans="2:6" ht="45" customHeight="1" x14ac:dyDescent="0.15">
      <c r="B22" s="79"/>
      <c r="C22" s="79"/>
      <c r="D22" s="79"/>
      <c r="E22" s="79"/>
      <c r="F22" s="79"/>
    </row>
    <row r="23" spans="2:6" ht="18" x14ac:dyDescent="0.15">
      <c r="B23" s="79" t="s">
        <v>139</v>
      </c>
      <c r="C23" s="79" t="s">
        <v>121</v>
      </c>
      <c r="D23" s="79" t="s">
        <v>122</v>
      </c>
      <c r="E23" s="79">
        <v>9200</v>
      </c>
      <c r="F23" s="79" t="s">
        <v>14</v>
      </c>
    </row>
    <row r="24" spans="2:6" ht="18" x14ac:dyDescent="0.15">
      <c r="B24" s="79"/>
      <c r="C24" s="82" t="s">
        <v>140</v>
      </c>
      <c r="D24" s="79"/>
      <c r="E24" s="79"/>
      <c r="F24" s="79"/>
    </row>
    <row r="25" spans="2:6" ht="18" x14ac:dyDescent="0.15">
      <c r="B25" s="79" t="s">
        <v>141</v>
      </c>
      <c r="C25" s="79" t="s">
        <v>142</v>
      </c>
      <c r="D25" s="79" t="s">
        <v>122</v>
      </c>
      <c r="E25" s="79">
        <v>2310</v>
      </c>
      <c r="F25" s="79" t="s">
        <v>14</v>
      </c>
    </row>
    <row r="26" spans="2:6" ht="18" x14ac:dyDescent="0.15">
      <c r="B26" s="79" t="s">
        <v>143</v>
      </c>
      <c r="C26" s="79" t="s">
        <v>128</v>
      </c>
      <c r="D26" s="79" t="s">
        <v>126</v>
      </c>
      <c r="E26" s="79">
        <v>10000</v>
      </c>
      <c r="F26" s="79" t="s">
        <v>14</v>
      </c>
    </row>
    <row r="27" spans="2:6" ht="18" x14ac:dyDescent="0.15">
      <c r="B27" s="79" t="s">
        <v>144</v>
      </c>
      <c r="C27" s="79" t="s">
        <v>135</v>
      </c>
      <c r="D27" s="79" t="s">
        <v>126</v>
      </c>
      <c r="E27" s="79">
        <v>8150</v>
      </c>
      <c r="F27" s="79" t="s">
        <v>14</v>
      </c>
    </row>
    <row r="28" spans="2:6" ht="18" x14ac:dyDescent="0.15">
      <c r="B28" s="79" t="s">
        <v>145</v>
      </c>
      <c r="C28" s="79" t="s">
        <v>128</v>
      </c>
      <c r="D28" s="79" t="s">
        <v>126</v>
      </c>
      <c r="E28" s="79">
        <v>14500</v>
      </c>
      <c r="F28" s="79" t="s">
        <v>14</v>
      </c>
    </row>
    <row r="29" spans="2:6" ht="45" customHeight="1" x14ac:dyDescent="0.15">
      <c r="B29" s="79"/>
      <c r="C29" s="79"/>
      <c r="D29" s="79"/>
      <c r="E29" s="81"/>
      <c r="F29" s="79"/>
    </row>
    <row r="30" spans="2:6" ht="18" x14ac:dyDescent="0.15">
      <c r="B30" s="79" t="s">
        <v>146</v>
      </c>
      <c r="C30" s="79" t="s">
        <v>147</v>
      </c>
      <c r="D30" s="79"/>
      <c r="E30" s="81"/>
      <c r="F30" s="79"/>
    </row>
    <row r="31" spans="2:6" ht="18" x14ac:dyDescent="0.15">
      <c r="B31" s="80" t="s">
        <v>148</v>
      </c>
      <c r="C31" s="79" t="s">
        <v>111</v>
      </c>
      <c r="D31" s="79"/>
      <c r="E31" s="79">
        <v>31040</v>
      </c>
      <c r="F31" s="79" t="s">
        <v>14</v>
      </c>
    </row>
    <row r="32" spans="2:6" ht="18" x14ac:dyDescent="0.15">
      <c r="B32" s="80" t="s">
        <v>149</v>
      </c>
      <c r="C32" s="79" t="s">
        <v>121</v>
      </c>
      <c r="D32" s="79" t="s">
        <v>122</v>
      </c>
      <c r="E32" s="79">
        <v>16800</v>
      </c>
      <c r="F32" s="79" t="s">
        <v>14</v>
      </c>
    </row>
    <row r="33" spans="2:6" ht="45" customHeight="1" x14ac:dyDescent="0.15">
      <c r="B33" s="79"/>
      <c r="C33" s="79"/>
      <c r="D33" s="83"/>
      <c r="E33" s="79"/>
      <c r="F33" s="79"/>
    </row>
    <row r="34" spans="2:6" ht="18" x14ac:dyDescent="0.15">
      <c r="B34" s="79" t="s">
        <v>150</v>
      </c>
      <c r="C34" s="79" t="s">
        <v>121</v>
      </c>
      <c r="D34" s="79" t="s">
        <v>122</v>
      </c>
      <c r="E34" s="79">
        <v>16800</v>
      </c>
      <c r="F34" s="79" t="s">
        <v>14</v>
      </c>
    </row>
  </sheetData>
  <mergeCells count="1">
    <mergeCell ref="B1:F1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sqref="A1:B1"/>
    </sheetView>
  </sheetViews>
  <sheetFormatPr defaultRowHeight="13.5" x14ac:dyDescent="0.15"/>
  <cols>
    <col min="1" max="1" width="4.75" customWidth="1"/>
    <col min="2" max="2" width="21.125" customWidth="1"/>
  </cols>
  <sheetData>
    <row r="1" spans="1:4" ht="22.5" customHeight="1" thickBot="1" x14ac:dyDescent="0.2">
      <c r="A1" s="96" t="s">
        <v>192</v>
      </c>
      <c r="B1" s="96"/>
    </row>
    <row r="2" spans="1:4" ht="13.5" customHeight="1" thickBot="1" x14ac:dyDescent="0.2">
      <c r="A2" s="112" t="s">
        <v>87</v>
      </c>
      <c r="B2" s="109" t="s">
        <v>194</v>
      </c>
      <c r="C2" s="110" t="s">
        <v>193</v>
      </c>
      <c r="D2" s="111" t="s">
        <v>93</v>
      </c>
    </row>
    <row r="3" spans="1:4" x14ac:dyDescent="0.15">
      <c r="A3" s="105">
        <v>1</v>
      </c>
      <c r="B3" s="113" t="s">
        <v>172</v>
      </c>
      <c r="C3" s="113" t="s">
        <v>197</v>
      </c>
      <c r="D3" s="114">
        <v>16800</v>
      </c>
    </row>
    <row r="4" spans="1:4" x14ac:dyDescent="0.15">
      <c r="A4" s="97">
        <v>2</v>
      </c>
      <c r="B4" s="35" t="s">
        <v>168</v>
      </c>
      <c r="C4" s="35" t="s">
        <v>3</v>
      </c>
      <c r="D4" s="115">
        <v>14740</v>
      </c>
    </row>
    <row r="5" spans="1:4" x14ac:dyDescent="0.15">
      <c r="A5" s="97">
        <v>3</v>
      </c>
      <c r="B5" s="35" t="s">
        <v>169</v>
      </c>
      <c r="C5" s="35" t="s">
        <v>3</v>
      </c>
      <c r="D5" s="115">
        <v>14500</v>
      </c>
    </row>
    <row r="6" spans="1:4" x14ac:dyDescent="0.15">
      <c r="A6" s="97">
        <v>4</v>
      </c>
      <c r="B6" s="35" t="s">
        <v>177</v>
      </c>
      <c r="C6" s="35" t="s">
        <v>198</v>
      </c>
      <c r="D6" s="115">
        <v>12800</v>
      </c>
    </row>
    <row r="7" spans="1:4" x14ac:dyDescent="0.15">
      <c r="A7" s="97">
        <v>5</v>
      </c>
      <c r="B7" s="35" t="s">
        <v>159</v>
      </c>
      <c r="C7" s="35" t="s">
        <v>1</v>
      </c>
      <c r="D7" s="115">
        <v>10450</v>
      </c>
    </row>
    <row r="8" spans="1:4" x14ac:dyDescent="0.15">
      <c r="A8" s="97">
        <v>6</v>
      </c>
      <c r="B8" s="35" t="s">
        <v>158</v>
      </c>
      <c r="C8" s="35" t="s">
        <v>1</v>
      </c>
      <c r="D8" s="115">
        <v>7370</v>
      </c>
    </row>
    <row r="9" spans="1:4" x14ac:dyDescent="0.15">
      <c r="A9" s="97">
        <v>7</v>
      </c>
      <c r="B9" s="35" t="s">
        <v>160</v>
      </c>
      <c r="C9" s="35" t="s">
        <v>1</v>
      </c>
      <c r="D9" s="115">
        <v>7020</v>
      </c>
    </row>
    <row r="10" spans="1:4" x14ac:dyDescent="0.15">
      <c r="A10" s="97">
        <v>8</v>
      </c>
      <c r="B10" s="35" t="s">
        <v>174</v>
      </c>
      <c r="C10" s="118" t="s">
        <v>199</v>
      </c>
      <c r="D10" s="115">
        <v>6210</v>
      </c>
    </row>
    <row r="11" spans="1:4" x14ac:dyDescent="0.15">
      <c r="A11" s="97">
        <v>9</v>
      </c>
      <c r="B11" s="34" t="s">
        <v>173</v>
      </c>
      <c r="C11" s="35" t="s">
        <v>197</v>
      </c>
      <c r="D11" s="108">
        <v>5600</v>
      </c>
    </row>
    <row r="12" spans="1:4" x14ac:dyDescent="0.15">
      <c r="A12" s="97">
        <v>10</v>
      </c>
      <c r="B12" s="35" t="s">
        <v>176</v>
      </c>
      <c r="C12" s="119" t="s">
        <v>198</v>
      </c>
      <c r="D12" s="115">
        <v>5300</v>
      </c>
    </row>
    <row r="13" spans="1:4" x14ac:dyDescent="0.15">
      <c r="A13" s="97">
        <v>11</v>
      </c>
      <c r="B13" s="35" t="s">
        <v>184</v>
      </c>
      <c r="C13" s="35" t="s">
        <v>200</v>
      </c>
      <c r="D13" s="115">
        <v>3660</v>
      </c>
    </row>
    <row r="14" spans="1:4" x14ac:dyDescent="0.15">
      <c r="A14" s="97">
        <v>12</v>
      </c>
      <c r="B14" s="35" t="s">
        <v>175</v>
      </c>
      <c r="C14" s="35" t="s">
        <v>199</v>
      </c>
      <c r="D14" s="115">
        <v>3330</v>
      </c>
    </row>
    <row r="15" spans="1:4" x14ac:dyDescent="0.15">
      <c r="A15" s="97">
        <v>13</v>
      </c>
      <c r="B15" s="35" t="s">
        <v>187</v>
      </c>
      <c r="C15" s="35" t="s">
        <v>201</v>
      </c>
      <c r="D15" s="115">
        <v>3000</v>
      </c>
    </row>
    <row r="16" spans="1:4" x14ac:dyDescent="0.15">
      <c r="A16" s="97">
        <v>14</v>
      </c>
      <c r="B16" s="35" t="s">
        <v>170</v>
      </c>
      <c r="C16" s="35" t="s">
        <v>3</v>
      </c>
      <c r="D16" s="115">
        <v>1200</v>
      </c>
    </row>
    <row r="17" spans="1:4" x14ac:dyDescent="0.15">
      <c r="A17" s="97">
        <v>15</v>
      </c>
      <c r="B17" s="35" t="s">
        <v>181</v>
      </c>
      <c r="C17" s="35" t="s">
        <v>202</v>
      </c>
      <c r="D17" s="115">
        <v>945</v>
      </c>
    </row>
    <row r="18" spans="1:4" x14ac:dyDescent="0.15">
      <c r="A18" s="97">
        <v>16</v>
      </c>
      <c r="B18" s="35" t="s">
        <v>179</v>
      </c>
      <c r="C18" s="35" t="s">
        <v>203</v>
      </c>
      <c r="D18" s="115">
        <v>900</v>
      </c>
    </row>
    <row r="19" spans="1:4" x14ac:dyDescent="0.15">
      <c r="A19" s="97">
        <v>17</v>
      </c>
      <c r="B19" s="35" t="s">
        <v>182</v>
      </c>
      <c r="C19" s="35" t="s">
        <v>202</v>
      </c>
      <c r="D19" s="115">
        <v>833</v>
      </c>
    </row>
    <row r="20" spans="1:4" x14ac:dyDescent="0.15">
      <c r="A20" s="97">
        <v>18</v>
      </c>
      <c r="B20" s="35" t="s">
        <v>186</v>
      </c>
      <c r="C20" s="35" t="s">
        <v>201</v>
      </c>
      <c r="D20" s="115">
        <v>720</v>
      </c>
    </row>
    <row r="21" spans="1:4" x14ac:dyDescent="0.15">
      <c r="A21" s="97">
        <v>19</v>
      </c>
      <c r="B21" s="35" t="s">
        <v>171</v>
      </c>
      <c r="C21" s="35" t="s">
        <v>3</v>
      </c>
      <c r="D21" s="115">
        <v>600</v>
      </c>
    </row>
    <row r="22" spans="1:4" x14ac:dyDescent="0.15">
      <c r="A22" s="97">
        <v>20</v>
      </c>
      <c r="B22" s="35" t="s">
        <v>185</v>
      </c>
      <c r="C22" s="35" t="s">
        <v>201</v>
      </c>
      <c r="D22" s="115">
        <v>480</v>
      </c>
    </row>
    <row r="23" spans="1:4" x14ac:dyDescent="0.15">
      <c r="A23" s="97">
        <v>21</v>
      </c>
      <c r="B23" s="35" t="s">
        <v>189</v>
      </c>
      <c r="C23" s="35" t="s">
        <v>201</v>
      </c>
      <c r="D23" s="115">
        <v>180</v>
      </c>
    </row>
    <row r="24" spans="1:4" x14ac:dyDescent="0.15">
      <c r="A24" s="97">
        <v>22</v>
      </c>
      <c r="B24" s="35" t="s">
        <v>188</v>
      </c>
      <c r="C24" s="35" t="s">
        <v>201</v>
      </c>
      <c r="D24" s="115">
        <v>120</v>
      </c>
    </row>
    <row r="25" spans="1:4" x14ac:dyDescent="0.15">
      <c r="A25" s="97">
        <v>22</v>
      </c>
      <c r="B25" s="35" t="s">
        <v>190</v>
      </c>
      <c r="C25" s="35" t="s">
        <v>201</v>
      </c>
      <c r="D25" s="115">
        <v>120</v>
      </c>
    </row>
    <row r="26" spans="1:4" x14ac:dyDescent="0.15">
      <c r="A26" s="97">
        <v>24</v>
      </c>
      <c r="B26" s="35" t="s">
        <v>183</v>
      </c>
      <c r="C26" s="35" t="s">
        <v>202</v>
      </c>
      <c r="D26" s="115">
        <v>70</v>
      </c>
    </row>
    <row r="27" spans="1:4" ht="14.25" thickBot="1" x14ac:dyDescent="0.2">
      <c r="A27" s="99">
        <v>25</v>
      </c>
      <c r="B27" s="116" t="s">
        <v>178</v>
      </c>
      <c r="C27" s="116" t="s">
        <v>203</v>
      </c>
      <c r="D27" s="117">
        <v>60</v>
      </c>
    </row>
    <row r="30" spans="1:4" ht="22.5" customHeight="1" thickBot="1" x14ac:dyDescent="0.2">
      <c r="A30" s="96" t="s">
        <v>195</v>
      </c>
      <c r="B30" s="96"/>
    </row>
    <row r="31" spans="1:4" ht="13.5" customHeight="1" thickBot="1" x14ac:dyDescent="0.2">
      <c r="A31" s="102" t="s">
        <v>87</v>
      </c>
      <c r="B31" s="103" t="s">
        <v>196</v>
      </c>
      <c r="C31" s="104" t="s">
        <v>93</v>
      </c>
    </row>
    <row r="32" spans="1:4" x14ac:dyDescent="0.15">
      <c r="A32" s="105">
        <v>1</v>
      </c>
      <c r="B32" s="106" t="s">
        <v>161</v>
      </c>
      <c r="C32" s="107">
        <v>31040</v>
      </c>
    </row>
    <row r="33" spans="1:3" x14ac:dyDescent="0.15">
      <c r="A33" s="97">
        <v>2</v>
      </c>
      <c r="B33" s="1" t="s">
        <v>155</v>
      </c>
      <c r="C33" s="98">
        <v>24840</v>
      </c>
    </row>
    <row r="34" spans="1:3" x14ac:dyDescent="0.15">
      <c r="A34" s="97">
        <v>3</v>
      </c>
      <c r="B34" s="1" t="s">
        <v>162</v>
      </c>
      <c r="C34" s="98">
        <v>22400</v>
      </c>
    </row>
    <row r="35" spans="1:3" x14ac:dyDescent="0.15">
      <c r="A35" s="97">
        <v>4</v>
      </c>
      <c r="B35" s="1" t="s">
        <v>165</v>
      </c>
      <c r="C35" s="98">
        <v>18100</v>
      </c>
    </row>
    <row r="36" spans="1:3" x14ac:dyDescent="0.15">
      <c r="A36" s="97">
        <v>5</v>
      </c>
      <c r="B36" s="1" t="s">
        <v>163</v>
      </c>
      <c r="C36" s="98">
        <v>9540</v>
      </c>
    </row>
    <row r="37" spans="1:3" x14ac:dyDescent="0.15">
      <c r="A37" s="97">
        <v>6</v>
      </c>
      <c r="B37" s="1" t="s">
        <v>166</v>
      </c>
      <c r="C37" s="98">
        <v>4620</v>
      </c>
    </row>
    <row r="38" spans="1:3" x14ac:dyDescent="0.15">
      <c r="A38" s="97">
        <v>7</v>
      </c>
      <c r="B38" s="1" t="s">
        <v>204</v>
      </c>
      <c r="C38" s="98">
        <v>3660</v>
      </c>
    </row>
    <row r="39" spans="1:3" x14ac:dyDescent="0.15">
      <c r="A39" s="97">
        <v>8</v>
      </c>
      <c r="B39" s="1" t="s">
        <v>167</v>
      </c>
      <c r="C39" s="98">
        <v>1827</v>
      </c>
    </row>
    <row r="40" spans="1:3" ht="14.25" thickBot="1" x14ac:dyDescent="0.2">
      <c r="A40" s="99">
        <v>9</v>
      </c>
      <c r="B40" s="100" t="s">
        <v>164</v>
      </c>
      <c r="C40" s="101">
        <v>1500</v>
      </c>
    </row>
  </sheetData>
  <mergeCells count="2">
    <mergeCell ref="A1:B1"/>
    <mergeCell ref="A30:B30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3"/>
  <sheetViews>
    <sheetView workbookViewId="0">
      <selection sqref="A1:F2"/>
    </sheetView>
  </sheetViews>
  <sheetFormatPr defaultRowHeight="13.5" x14ac:dyDescent="0.15"/>
  <cols>
    <col min="1" max="1" width="3.75" customWidth="1"/>
    <col min="2" max="2" width="7.5" customWidth="1"/>
    <col min="3" max="4" width="6.25" customWidth="1"/>
    <col min="5" max="5" width="7.5" customWidth="1"/>
    <col min="6" max="7" width="3.75" customWidth="1"/>
    <col min="8" max="8" width="7.5" customWidth="1"/>
    <col min="9" max="10" width="6.25" customWidth="1"/>
    <col min="11" max="11" width="7.5" customWidth="1"/>
    <col min="12" max="13" width="3.75" customWidth="1"/>
    <col min="14" max="14" width="7.5" customWidth="1"/>
    <col min="15" max="16" width="6.25" customWidth="1"/>
    <col min="17" max="17" width="7.5" customWidth="1"/>
    <col min="18" max="19" width="3.75" customWidth="1"/>
    <col min="20" max="20" width="7.5" customWidth="1"/>
    <col min="21" max="22" width="6.25" customWidth="1"/>
    <col min="23" max="23" width="7.5" customWidth="1"/>
    <col min="24" max="24" width="3.75" customWidth="1"/>
  </cols>
  <sheetData>
    <row r="1" spans="1:27" x14ac:dyDescent="0.15">
      <c r="A1" s="8" t="s">
        <v>151</v>
      </c>
      <c r="B1" s="9"/>
      <c r="C1" s="9"/>
      <c r="D1" s="9"/>
      <c r="E1" s="9"/>
      <c r="F1" s="9"/>
      <c r="G1" s="70" t="s">
        <v>11</v>
      </c>
      <c r="H1" s="16"/>
      <c r="I1" s="18" t="s">
        <v>12</v>
      </c>
      <c r="J1" s="17"/>
      <c r="K1" s="17"/>
      <c r="L1" s="17"/>
      <c r="M1" s="17"/>
      <c r="N1" s="17"/>
      <c r="O1" s="17"/>
      <c r="P1" s="17"/>
      <c r="Q1" s="17"/>
      <c r="R1" s="10"/>
      <c r="S1" s="10"/>
      <c r="T1" s="10"/>
      <c r="U1" s="10"/>
      <c r="V1" s="10"/>
      <c r="W1" s="10">
        <v>1</v>
      </c>
      <c r="X1" s="11" t="s">
        <v>16</v>
      </c>
      <c r="Z1" t="str">
        <f>B5</f>
        <v>北田</v>
      </c>
      <c r="AA1">
        <f>E18</f>
        <v>7370</v>
      </c>
    </row>
    <row r="2" spans="1:27" ht="14.25" thickBot="1" x14ac:dyDescent="0.2">
      <c r="A2" s="12"/>
      <c r="B2" s="13"/>
      <c r="C2" s="13"/>
      <c r="D2" s="13"/>
      <c r="E2" s="13"/>
      <c r="F2" s="13"/>
      <c r="G2" s="20"/>
      <c r="H2" s="14"/>
      <c r="I2" s="14" t="s">
        <v>102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5"/>
      <c r="Z2" t="str">
        <f>H5</f>
        <v>國分</v>
      </c>
      <c r="AA2">
        <f>K18</f>
        <v>10450</v>
      </c>
    </row>
    <row r="3" spans="1:27" x14ac:dyDescent="0.15">
      <c r="Z3" t="str">
        <f>N5</f>
        <v>山口</v>
      </c>
      <c r="AA3">
        <f>Q18</f>
        <v>7020</v>
      </c>
    </row>
    <row r="4" spans="1:27" ht="14.25" thickBot="1" x14ac:dyDescent="0.2">
      <c r="Z4" t="str">
        <f>B22</f>
        <v>山田</v>
      </c>
      <c r="AA4">
        <f>E35</f>
        <v>14740</v>
      </c>
    </row>
    <row r="5" spans="1:27" ht="14.25" thickBot="1" x14ac:dyDescent="0.2">
      <c r="A5" s="65"/>
      <c r="B5" s="66" t="s">
        <v>25</v>
      </c>
      <c r="C5" s="67" t="s">
        <v>26</v>
      </c>
      <c r="D5" s="67"/>
      <c r="E5" s="57" t="s">
        <v>17</v>
      </c>
      <c r="G5" s="65"/>
      <c r="H5" s="66" t="s">
        <v>27</v>
      </c>
      <c r="I5" s="67" t="s">
        <v>28</v>
      </c>
      <c r="J5" s="67"/>
      <c r="K5" s="57" t="s">
        <v>17</v>
      </c>
      <c r="M5" s="65"/>
      <c r="N5" s="66" t="s">
        <v>29</v>
      </c>
      <c r="O5" s="67" t="s">
        <v>30</v>
      </c>
      <c r="P5" s="67"/>
      <c r="Q5" s="57" t="s">
        <v>17</v>
      </c>
      <c r="Z5" t="str">
        <f>H22</f>
        <v>高橋</v>
      </c>
      <c r="AA5">
        <f>K35</f>
        <v>14500</v>
      </c>
    </row>
    <row r="6" spans="1:27" x14ac:dyDescent="0.15">
      <c r="A6" s="21" t="s">
        <v>4</v>
      </c>
      <c r="B6" s="21" t="s">
        <v>96</v>
      </c>
      <c r="C6" s="21" t="s">
        <v>98</v>
      </c>
      <c r="D6" s="21" t="s">
        <v>99</v>
      </c>
      <c r="E6" s="21" t="s">
        <v>100</v>
      </c>
      <c r="G6" s="21" t="s">
        <v>4</v>
      </c>
      <c r="H6" s="21" t="s">
        <v>96</v>
      </c>
      <c r="I6" s="21" t="s">
        <v>98</v>
      </c>
      <c r="J6" s="21" t="s">
        <v>99</v>
      </c>
      <c r="K6" s="21" t="s">
        <v>100</v>
      </c>
      <c r="M6" s="21" t="s">
        <v>4</v>
      </c>
      <c r="N6" s="21" t="s">
        <v>96</v>
      </c>
      <c r="O6" s="21" t="s">
        <v>98</v>
      </c>
      <c r="P6" s="21" t="s">
        <v>99</v>
      </c>
      <c r="Q6" s="21" t="s">
        <v>100</v>
      </c>
      <c r="Z6" t="str">
        <f>N22</f>
        <v>田中</v>
      </c>
      <c r="AA6">
        <f>Q35</f>
        <v>1200</v>
      </c>
    </row>
    <row r="7" spans="1:27" x14ac:dyDescent="0.15">
      <c r="A7" s="22">
        <v>1</v>
      </c>
      <c r="B7" s="49">
        <v>40766</v>
      </c>
      <c r="C7" s="1">
        <v>100</v>
      </c>
      <c r="D7" s="1">
        <v>280</v>
      </c>
      <c r="E7" s="26">
        <f>SUM(C7:D7)</f>
        <v>380</v>
      </c>
      <c r="G7" s="22">
        <v>1</v>
      </c>
      <c r="H7" s="4">
        <v>40767</v>
      </c>
      <c r="I7" s="1">
        <v>200</v>
      </c>
      <c r="J7" s="1">
        <v>100</v>
      </c>
      <c r="K7" s="26">
        <f>SUM(I7:J7)</f>
        <v>300</v>
      </c>
      <c r="M7" s="22">
        <v>1</v>
      </c>
      <c r="N7" s="4">
        <v>40767</v>
      </c>
      <c r="O7" s="1">
        <v>1600</v>
      </c>
      <c r="P7" s="1">
        <v>200</v>
      </c>
      <c r="Q7" s="26">
        <f>SUM(O7:P7)</f>
        <v>1800</v>
      </c>
      <c r="Z7" t="str">
        <f>T22</f>
        <v>村田</v>
      </c>
      <c r="AA7">
        <f>W35</f>
        <v>600</v>
      </c>
    </row>
    <row r="8" spans="1:27" x14ac:dyDescent="0.15">
      <c r="A8" s="22">
        <v>2</v>
      </c>
      <c r="B8" s="49">
        <v>40766</v>
      </c>
      <c r="C8" s="1">
        <v>1100</v>
      </c>
      <c r="D8" s="1">
        <v>1840</v>
      </c>
      <c r="E8" s="26">
        <f t="shared" ref="E8:E16" si="0">SUM(C8:D8)</f>
        <v>2940</v>
      </c>
      <c r="G8" s="22">
        <v>2</v>
      </c>
      <c r="H8" s="4">
        <v>40767</v>
      </c>
      <c r="I8" s="1">
        <v>200</v>
      </c>
      <c r="J8" s="1">
        <v>350</v>
      </c>
      <c r="K8" s="26">
        <f t="shared" ref="K8:K16" si="1">SUM(I8:J8)</f>
        <v>550</v>
      </c>
      <c r="M8" s="22">
        <v>2</v>
      </c>
      <c r="N8" s="4">
        <v>40768</v>
      </c>
      <c r="O8" s="1">
        <v>2200</v>
      </c>
      <c r="P8" s="1">
        <v>0</v>
      </c>
      <c r="Q8" s="26">
        <f t="shared" ref="Q8:Q16" si="2">SUM(O8:P8)</f>
        <v>2200</v>
      </c>
      <c r="Z8" t="str">
        <f>B44</f>
        <v>北</v>
      </c>
      <c r="AA8">
        <f>E57</f>
        <v>16800</v>
      </c>
    </row>
    <row r="9" spans="1:27" x14ac:dyDescent="0.15">
      <c r="A9" s="22">
        <v>3</v>
      </c>
      <c r="B9" s="49">
        <v>40768</v>
      </c>
      <c r="C9" s="1">
        <v>2900</v>
      </c>
      <c r="D9" s="1">
        <v>350</v>
      </c>
      <c r="E9" s="26">
        <f t="shared" si="0"/>
        <v>3250</v>
      </c>
      <c r="G9" s="22">
        <v>3</v>
      </c>
      <c r="H9" s="4">
        <v>40769</v>
      </c>
      <c r="I9" s="1">
        <v>6700</v>
      </c>
      <c r="J9" s="1">
        <v>1450</v>
      </c>
      <c r="K9" s="26">
        <f t="shared" si="1"/>
        <v>8150</v>
      </c>
      <c r="M9" s="22">
        <v>3</v>
      </c>
      <c r="N9" s="4">
        <v>40769</v>
      </c>
      <c r="O9" s="1">
        <v>70</v>
      </c>
      <c r="P9" s="1">
        <v>0</v>
      </c>
      <c r="Q9" s="26">
        <f t="shared" si="2"/>
        <v>70</v>
      </c>
      <c r="Z9" t="str">
        <f>H44</f>
        <v>和田</v>
      </c>
      <c r="AA9">
        <f>K57</f>
        <v>5600</v>
      </c>
    </row>
    <row r="10" spans="1:27" x14ac:dyDescent="0.15">
      <c r="A10" s="22">
        <v>4</v>
      </c>
      <c r="B10" s="49">
        <v>40771</v>
      </c>
      <c r="C10" s="1">
        <v>200</v>
      </c>
      <c r="D10" s="1">
        <v>200</v>
      </c>
      <c r="E10" s="26">
        <f t="shared" si="0"/>
        <v>400</v>
      </c>
      <c r="G10" s="22">
        <v>4</v>
      </c>
      <c r="H10" s="4">
        <v>40772</v>
      </c>
      <c r="I10" s="1">
        <v>1100</v>
      </c>
      <c r="J10" s="1">
        <v>350</v>
      </c>
      <c r="K10" s="26">
        <f t="shared" si="1"/>
        <v>1450</v>
      </c>
      <c r="M10" s="22">
        <v>4</v>
      </c>
      <c r="N10" s="4">
        <v>40770</v>
      </c>
      <c r="O10" s="1">
        <v>400</v>
      </c>
      <c r="P10" s="1">
        <v>0</v>
      </c>
      <c r="Q10" s="26">
        <f t="shared" si="2"/>
        <v>400</v>
      </c>
      <c r="Z10" t="str">
        <f>B61</f>
        <v>原</v>
      </c>
      <c r="AA10">
        <f>E74</f>
        <v>6210</v>
      </c>
    </row>
    <row r="11" spans="1:27" x14ac:dyDescent="0.15">
      <c r="A11" s="22">
        <v>5</v>
      </c>
      <c r="B11" s="49">
        <v>40772</v>
      </c>
      <c r="C11" s="1">
        <v>200</v>
      </c>
      <c r="D11" s="1">
        <v>200</v>
      </c>
      <c r="E11" s="26">
        <f t="shared" si="0"/>
        <v>400</v>
      </c>
      <c r="G11" s="22"/>
      <c r="H11" s="1"/>
      <c r="I11" s="1"/>
      <c r="J11" s="1"/>
      <c r="K11" s="36"/>
      <c r="M11" s="22">
        <v>5</v>
      </c>
      <c r="N11" s="4">
        <v>40771</v>
      </c>
      <c r="O11" s="1">
        <v>2200</v>
      </c>
      <c r="P11" s="1">
        <v>350</v>
      </c>
      <c r="Q11" s="26">
        <f t="shared" si="2"/>
        <v>2550</v>
      </c>
      <c r="Z11" t="str">
        <f>H61</f>
        <v>山田</v>
      </c>
      <c r="AA11">
        <f>K74</f>
        <v>3330</v>
      </c>
    </row>
    <row r="12" spans="1:27" x14ac:dyDescent="0.15">
      <c r="A12" s="22"/>
      <c r="B12" s="1"/>
      <c r="C12" s="1"/>
      <c r="D12" s="1"/>
      <c r="E12" s="36"/>
      <c r="G12" s="22"/>
      <c r="H12" s="1"/>
      <c r="I12" s="1"/>
      <c r="J12" s="1"/>
      <c r="K12" s="36"/>
      <c r="M12" s="22"/>
      <c r="N12" s="1"/>
      <c r="O12" s="1"/>
      <c r="P12" s="1"/>
      <c r="Q12" s="36"/>
      <c r="Z12" t="str">
        <f>B83</f>
        <v>富岡</v>
      </c>
      <c r="AA12">
        <f>E96</f>
        <v>5300</v>
      </c>
    </row>
    <row r="13" spans="1:27" x14ac:dyDescent="0.15">
      <c r="A13" s="22"/>
      <c r="B13" s="1"/>
      <c r="C13" s="1"/>
      <c r="D13" s="1"/>
      <c r="E13" s="36"/>
      <c r="G13" s="22"/>
      <c r="H13" s="1"/>
      <c r="I13" s="1"/>
      <c r="J13" s="1"/>
      <c r="K13" s="36"/>
      <c r="M13" s="22"/>
      <c r="N13" s="1"/>
      <c r="O13" s="1"/>
      <c r="P13" s="1"/>
      <c r="Q13" s="36"/>
      <c r="Z13" t="str">
        <f>H83</f>
        <v>坂田</v>
      </c>
      <c r="AA13">
        <f>K96</f>
        <v>12800</v>
      </c>
    </row>
    <row r="14" spans="1:27" x14ac:dyDescent="0.15">
      <c r="A14" s="22"/>
      <c r="B14" s="1"/>
      <c r="C14" s="1"/>
      <c r="D14" s="1"/>
      <c r="E14" s="36"/>
      <c r="G14" s="22"/>
      <c r="H14" s="1"/>
      <c r="I14" s="1"/>
      <c r="J14" s="1"/>
      <c r="K14" s="36"/>
      <c r="M14" s="22"/>
      <c r="N14" s="1"/>
      <c r="O14" s="1"/>
      <c r="P14" s="1"/>
      <c r="Q14" s="36"/>
      <c r="Z14" t="str">
        <f>B100</f>
        <v>小浦</v>
      </c>
      <c r="AA14">
        <f>E113</f>
        <v>60</v>
      </c>
    </row>
    <row r="15" spans="1:27" x14ac:dyDescent="0.15">
      <c r="A15" s="22"/>
      <c r="B15" s="1"/>
      <c r="C15" s="1"/>
      <c r="D15" s="1"/>
      <c r="E15" s="36"/>
      <c r="G15" s="22"/>
      <c r="H15" s="1"/>
      <c r="I15" s="1"/>
      <c r="J15" s="1"/>
      <c r="K15" s="36"/>
      <c r="M15" s="22"/>
      <c r="N15" s="1"/>
      <c r="O15" s="1"/>
      <c r="P15" s="1"/>
      <c r="Q15" s="36"/>
      <c r="Z15" t="str">
        <f>H100</f>
        <v>株田</v>
      </c>
      <c r="AA15">
        <f>K113</f>
        <v>900</v>
      </c>
    </row>
    <row r="16" spans="1:27" x14ac:dyDescent="0.15">
      <c r="A16" s="22"/>
      <c r="B16" s="1"/>
      <c r="C16" s="1"/>
      <c r="D16" s="1"/>
      <c r="E16" s="36"/>
      <c r="G16" s="22"/>
      <c r="H16" s="1"/>
      <c r="I16" s="1"/>
      <c r="J16" s="1"/>
      <c r="K16" s="36"/>
      <c r="M16" s="22"/>
      <c r="N16" s="1"/>
      <c r="O16" s="1"/>
      <c r="P16" s="1"/>
      <c r="Q16" s="36"/>
      <c r="Z16" t="str">
        <f>N100</f>
        <v>神戸</v>
      </c>
      <c r="AA16">
        <f>Q113</f>
        <v>540</v>
      </c>
    </row>
    <row r="17" spans="1:27" ht="14.25" thickBot="1" x14ac:dyDescent="0.2">
      <c r="C17" s="72" t="s">
        <v>86</v>
      </c>
      <c r="D17" s="73"/>
      <c r="E17" s="51">
        <f>SUM(E7:E16)</f>
        <v>7370</v>
      </c>
      <c r="F17" t="s">
        <v>15</v>
      </c>
      <c r="I17" s="72" t="s">
        <v>86</v>
      </c>
      <c r="J17" s="73"/>
      <c r="K17" s="1">
        <f>SUM(K7:K16)</f>
        <v>10450</v>
      </c>
      <c r="L17" t="s">
        <v>15</v>
      </c>
      <c r="O17" s="72" t="s">
        <v>86</v>
      </c>
      <c r="P17" s="73"/>
      <c r="Q17" s="1">
        <f>SUM(Q7:Q16)</f>
        <v>7020</v>
      </c>
      <c r="R17" t="s">
        <v>15</v>
      </c>
      <c r="Z17" t="str">
        <f>B122</f>
        <v>須藤</v>
      </c>
      <c r="AA17">
        <f>E135</f>
        <v>944.99999999999989</v>
      </c>
    </row>
    <row r="18" spans="1:27" ht="14.25" thickBot="1" x14ac:dyDescent="0.2">
      <c r="A18" s="60" t="s">
        <v>92</v>
      </c>
      <c r="B18" s="61" t="s">
        <v>85</v>
      </c>
      <c r="C18" s="75" t="s">
        <v>93</v>
      </c>
      <c r="D18" s="74"/>
      <c r="E18" s="56">
        <f>E17</f>
        <v>7370</v>
      </c>
      <c r="F18" s="59" t="s">
        <v>15</v>
      </c>
      <c r="G18" s="60" t="s">
        <v>92</v>
      </c>
      <c r="H18" s="61" t="s">
        <v>85</v>
      </c>
      <c r="I18" s="75" t="s">
        <v>93</v>
      </c>
      <c r="J18" s="74"/>
      <c r="K18" s="56">
        <f>K17</f>
        <v>10450</v>
      </c>
      <c r="L18" s="59" t="s">
        <v>15</v>
      </c>
      <c r="M18" s="60" t="s">
        <v>92</v>
      </c>
      <c r="N18" s="61" t="s">
        <v>85</v>
      </c>
      <c r="O18" s="75" t="s">
        <v>93</v>
      </c>
      <c r="P18" s="74"/>
      <c r="Q18" s="56">
        <f>Q17</f>
        <v>7020</v>
      </c>
      <c r="R18" s="59" t="s">
        <v>15</v>
      </c>
      <c r="Z18" t="str">
        <f>H122</f>
        <v>上谷</v>
      </c>
      <c r="AA18">
        <f>K135</f>
        <v>833</v>
      </c>
    </row>
    <row r="19" spans="1:27" ht="14.25" thickBot="1" x14ac:dyDescent="0.2">
      <c r="C19" s="75" t="s">
        <v>87</v>
      </c>
      <c r="D19" s="74"/>
      <c r="E19" s="56">
        <f>RANK(E18,$AA$1:$AA$26,0)</f>
        <v>6</v>
      </c>
      <c r="F19" s="59" t="s">
        <v>13</v>
      </c>
      <c r="I19" s="75" t="s">
        <v>87</v>
      </c>
      <c r="J19" s="74"/>
      <c r="K19" s="56">
        <f>RANK(K18,$AA$1:$AA$26,0)</f>
        <v>5</v>
      </c>
      <c r="L19" s="59" t="s">
        <v>13</v>
      </c>
      <c r="O19" s="75" t="s">
        <v>87</v>
      </c>
      <c r="P19" s="74"/>
      <c r="Q19" s="56">
        <f>RANK(Q18,$AA$1:$AA$26,0)</f>
        <v>7</v>
      </c>
      <c r="R19" s="59" t="s">
        <v>13</v>
      </c>
      <c r="Z19" t="str">
        <f>N122</f>
        <v>渡辺</v>
      </c>
      <c r="AA19">
        <f>Q135</f>
        <v>70</v>
      </c>
    </row>
    <row r="20" spans="1:27" x14ac:dyDescent="0.15">
      <c r="C20" s="7"/>
      <c r="D20" s="7"/>
      <c r="E20" s="5"/>
      <c r="I20" s="7"/>
      <c r="J20" s="7"/>
      <c r="K20" s="5"/>
      <c r="O20" s="7"/>
      <c r="P20" s="7"/>
      <c r="Q20" s="5"/>
      <c r="U20" s="7"/>
      <c r="V20" s="7"/>
      <c r="W20" s="5"/>
      <c r="Z20" t="str">
        <f>B139</f>
        <v>類家</v>
      </c>
      <c r="AA20">
        <f>E152</f>
        <v>3660</v>
      </c>
    </row>
    <row r="21" spans="1:27" ht="14.25" thickBot="1" x14ac:dyDescent="0.2">
      <c r="Z21" t="str">
        <f>B161</f>
        <v>三瓶</v>
      </c>
      <c r="AA21">
        <f>E174</f>
        <v>720</v>
      </c>
    </row>
    <row r="22" spans="1:27" ht="14.25" thickBot="1" x14ac:dyDescent="0.2">
      <c r="A22" s="65"/>
      <c r="B22" s="66" t="s">
        <v>0</v>
      </c>
      <c r="C22" s="67" t="s">
        <v>2</v>
      </c>
      <c r="D22" s="67"/>
      <c r="E22" s="57" t="s">
        <v>9</v>
      </c>
      <c r="G22" s="65"/>
      <c r="H22" s="66" t="s">
        <v>31</v>
      </c>
      <c r="I22" s="67" t="s">
        <v>32</v>
      </c>
      <c r="J22" s="67"/>
      <c r="K22" s="57" t="s">
        <v>9</v>
      </c>
      <c r="M22" s="65"/>
      <c r="N22" s="66" t="s">
        <v>33</v>
      </c>
      <c r="O22" s="67" t="s">
        <v>34</v>
      </c>
      <c r="P22" s="67"/>
      <c r="Q22" s="57" t="s">
        <v>9</v>
      </c>
      <c r="S22" s="65"/>
      <c r="T22" s="66" t="s">
        <v>35</v>
      </c>
      <c r="U22" s="67" t="s">
        <v>36</v>
      </c>
      <c r="V22" s="67"/>
      <c r="W22" s="57" t="s">
        <v>9</v>
      </c>
      <c r="Z22" t="str">
        <f>H161</f>
        <v>田村</v>
      </c>
      <c r="AA22">
        <f>K174</f>
        <v>480</v>
      </c>
    </row>
    <row r="23" spans="1:27" x14ac:dyDescent="0.15">
      <c r="A23" s="21" t="s">
        <v>4</v>
      </c>
      <c r="B23" s="21" t="s">
        <v>96</v>
      </c>
      <c r="C23" s="21" t="s">
        <v>98</v>
      </c>
      <c r="D23" s="21" t="s">
        <v>99</v>
      </c>
      <c r="E23" s="21" t="s">
        <v>100</v>
      </c>
      <c r="G23" s="21" t="s">
        <v>4</v>
      </c>
      <c r="H23" s="21" t="s">
        <v>96</v>
      </c>
      <c r="I23" s="21" t="s">
        <v>98</v>
      </c>
      <c r="J23" s="21" t="s">
        <v>99</v>
      </c>
      <c r="K23" s="21" t="s">
        <v>100</v>
      </c>
      <c r="M23" s="21" t="s">
        <v>4</v>
      </c>
      <c r="N23" s="21" t="s">
        <v>96</v>
      </c>
      <c r="O23" s="21" t="s">
        <v>98</v>
      </c>
      <c r="P23" s="21" t="s">
        <v>99</v>
      </c>
      <c r="Q23" s="21" t="s">
        <v>100</v>
      </c>
      <c r="S23" s="21" t="s">
        <v>4</v>
      </c>
      <c r="T23" s="21" t="s">
        <v>96</v>
      </c>
      <c r="U23" s="21" t="s">
        <v>98</v>
      </c>
      <c r="V23" s="21" t="s">
        <v>99</v>
      </c>
      <c r="W23" s="21" t="s">
        <v>100</v>
      </c>
      <c r="Z23" t="str">
        <f>N161</f>
        <v>飛鳥井</v>
      </c>
      <c r="AA23">
        <f>Q174</f>
        <v>3000</v>
      </c>
    </row>
    <row r="24" spans="1:27" x14ac:dyDescent="0.15">
      <c r="A24" s="22">
        <v>1</v>
      </c>
      <c r="B24" s="4">
        <v>40766</v>
      </c>
      <c r="C24" s="1">
        <v>1600</v>
      </c>
      <c r="D24" s="1">
        <v>1840</v>
      </c>
      <c r="E24" s="26">
        <f>SUM(C24:D24)</f>
        <v>3440</v>
      </c>
      <c r="G24" s="22">
        <v>1</v>
      </c>
      <c r="H24" s="4">
        <v>40767</v>
      </c>
      <c r="I24" s="1">
        <v>2900</v>
      </c>
      <c r="J24" s="1">
        <v>1450</v>
      </c>
      <c r="K24" s="26">
        <f>SUM(I24:J24)</f>
        <v>4350</v>
      </c>
      <c r="M24" s="22">
        <v>1</v>
      </c>
      <c r="N24" s="4">
        <v>40767</v>
      </c>
      <c r="O24" s="1">
        <v>200</v>
      </c>
      <c r="P24" s="1">
        <v>200</v>
      </c>
      <c r="Q24" s="26">
        <f>SUM(O24:P24)</f>
        <v>400</v>
      </c>
      <c r="S24" s="22">
        <v>1</v>
      </c>
      <c r="T24" s="4">
        <v>40766</v>
      </c>
      <c r="U24" s="1">
        <v>100</v>
      </c>
      <c r="V24" s="1">
        <v>200</v>
      </c>
      <c r="W24" s="26">
        <f>SUM(U24:V24)</f>
        <v>300</v>
      </c>
      <c r="Z24" t="str">
        <f>T161</f>
        <v>堀口</v>
      </c>
      <c r="AA24">
        <f>W174</f>
        <v>120</v>
      </c>
    </row>
    <row r="25" spans="1:27" x14ac:dyDescent="0.15">
      <c r="A25" s="22">
        <v>2</v>
      </c>
      <c r="B25" s="4">
        <v>40768</v>
      </c>
      <c r="C25" s="1">
        <v>700</v>
      </c>
      <c r="D25" s="1">
        <v>350</v>
      </c>
      <c r="E25" s="26">
        <f t="shared" ref="E25:E33" si="3">SUM(C25:D25)</f>
        <v>1050</v>
      </c>
      <c r="G25" s="22">
        <v>2</v>
      </c>
      <c r="H25" s="4">
        <v>40769</v>
      </c>
      <c r="I25" s="1">
        <v>5600</v>
      </c>
      <c r="J25" s="1">
        <v>2300</v>
      </c>
      <c r="K25" s="26">
        <f t="shared" ref="K25:K33" si="4">SUM(I25:J25)</f>
        <v>7900</v>
      </c>
      <c r="M25" s="22">
        <v>2</v>
      </c>
      <c r="N25" s="4">
        <v>40768</v>
      </c>
      <c r="O25" s="1">
        <v>200</v>
      </c>
      <c r="P25" s="1">
        <v>0</v>
      </c>
      <c r="Q25" s="26">
        <f t="shared" ref="Q25:Q33" si="5">SUM(O25:P25)</f>
        <v>200</v>
      </c>
      <c r="S25" s="22">
        <v>2</v>
      </c>
      <c r="T25" s="4">
        <v>40769</v>
      </c>
      <c r="U25" s="1">
        <v>100</v>
      </c>
      <c r="V25" s="1">
        <v>200</v>
      </c>
      <c r="W25" s="26">
        <f t="shared" ref="W25:W33" si="6">SUM(U25:V25)</f>
        <v>300</v>
      </c>
      <c r="Z25" t="str">
        <f>B178</f>
        <v>吉田</v>
      </c>
      <c r="AA25">
        <f>E191</f>
        <v>180</v>
      </c>
    </row>
    <row r="26" spans="1:27" x14ac:dyDescent="0.15">
      <c r="A26" s="22">
        <v>3</v>
      </c>
      <c r="B26" s="4">
        <v>40769</v>
      </c>
      <c r="C26" s="1"/>
      <c r="D26" s="1"/>
      <c r="E26" s="36">
        <f t="shared" si="3"/>
        <v>0</v>
      </c>
      <c r="G26" s="22">
        <v>3</v>
      </c>
      <c r="H26" s="4">
        <v>40771</v>
      </c>
      <c r="I26" s="1">
        <v>400</v>
      </c>
      <c r="J26" s="1">
        <v>200</v>
      </c>
      <c r="K26" s="26">
        <f t="shared" si="4"/>
        <v>600</v>
      </c>
      <c r="M26" s="22">
        <v>3</v>
      </c>
      <c r="N26" s="4">
        <v>40769</v>
      </c>
      <c r="O26" s="1">
        <v>400</v>
      </c>
      <c r="P26" s="1">
        <v>0</v>
      </c>
      <c r="Q26" s="26">
        <f t="shared" si="5"/>
        <v>400</v>
      </c>
      <c r="S26" s="22"/>
      <c r="T26" s="1"/>
      <c r="U26" s="1"/>
      <c r="V26" s="1"/>
      <c r="W26" s="36"/>
      <c r="Z26" t="str">
        <f>H178</f>
        <v>山室</v>
      </c>
      <c r="AA26">
        <f>K191</f>
        <v>120</v>
      </c>
    </row>
    <row r="27" spans="1:27" x14ac:dyDescent="0.15">
      <c r="A27" s="22">
        <v>4</v>
      </c>
      <c r="B27" s="4">
        <v>40770</v>
      </c>
      <c r="C27" s="1">
        <v>2900</v>
      </c>
      <c r="D27" s="1">
        <v>1750</v>
      </c>
      <c r="E27" s="26">
        <f t="shared" si="3"/>
        <v>4650</v>
      </c>
      <c r="G27" s="22">
        <v>4</v>
      </c>
      <c r="H27" s="4">
        <v>40772</v>
      </c>
      <c r="I27" s="1">
        <v>700</v>
      </c>
      <c r="J27" s="1">
        <v>350</v>
      </c>
      <c r="K27" s="26">
        <f t="shared" si="4"/>
        <v>1050</v>
      </c>
      <c r="M27" s="22">
        <v>4</v>
      </c>
      <c r="N27" s="4">
        <v>40772</v>
      </c>
      <c r="O27" s="1">
        <v>200</v>
      </c>
      <c r="P27" s="1">
        <v>0</v>
      </c>
      <c r="Q27" s="26">
        <f t="shared" si="5"/>
        <v>200</v>
      </c>
      <c r="S27" s="22"/>
      <c r="T27" s="1"/>
      <c r="U27" s="1"/>
      <c r="V27" s="1"/>
      <c r="W27" s="36"/>
    </row>
    <row r="28" spans="1:27" x14ac:dyDescent="0.15">
      <c r="A28" s="22">
        <v>5</v>
      </c>
      <c r="B28" s="4">
        <v>40771</v>
      </c>
      <c r="C28" s="1">
        <v>2900</v>
      </c>
      <c r="D28" s="1">
        <v>800</v>
      </c>
      <c r="E28" s="26">
        <f t="shared" si="3"/>
        <v>3700</v>
      </c>
      <c r="G28" s="22">
        <v>5</v>
      </c>
      <c r="H28" s="4">
        <v>40773</v>
      </c>
      <c r="I28" s="1">
        <v>400</v>
      </c>
      <c r="J28" s="1">
        <v>200</v>
      </c>
      <c r="K28" s="26">
        <f t="shared" si="4"/>
        <v>600</v>
      </c>
      <c r="M28" s="22"/>
      <c r="N28" s="1"/>
      <c r="O28" s="1"/>
      <c r="P28" s="1"/>
      <c r="Q28" s="36"/>
      <c r="S28" s="22"/>
      <c r="T28" s="1"/>
      <c r="U28" s="1"/>
      <c r="V28" s="1"/>
      <c r="W28" s="36"/>
    </row>
    <row r="29" spans="1:27" x14ac:dyDescent="0.15">
      <c r="A29" s="22">
        <v>6</v>
      </c>
      <c r="B29" s="4">
        <v>40773</v>
      </c>
      <c r="C29" s="1">
        <v>1100</v>
      </c>
      <c r="D29" s="1">
        <v>800</v>
      </c>
      <c r="E29" s="26">
        <f t="shared" si="3"/>
        <v>1900</v>
      </c>
      <c r="G29" s="22"/>
      <c r="H29" s="1"/>
      <c r="I29" s="1"/>
      <c r="J29" s="1"/>
      <c r="K29" s="36"/>
      <c r="M29" s="22"/>
      <c r="N29" s="1"/>
      <c r="O29" s="1"/>
      <c r="P29" s="1"/>
      <c r="Q29" s="36"/>
      <c r="S29" s="22"/>
      <c r="T29" s="1"/>
      <c r="U29" s="1"/>
      <c r="V29" s="1"/>
      <c r="W29" s="36"/>
    </row>
    <row r="30" spans="1:27" x14ac:dyDescent="0.15">
      <c r="A30" s="22"/>
      <c r="B30" s="1"/>
      <c r="C30" s="1"/>
      <c r="D30" s="1"/>
      <c r="E30" s="36"/>
      <c r="G30" s="22"/>
      <c r="H30" s="1"/>
      <c r="I30" s="1"/>
      <c r="J30" s="1"/>
      <c r="K30" s="36"/>
      <c r="M30" s="22"/>
      <c r="N30" s="1"/>
      <c r="O30" s="1"/>
      <c r="P30" s="1"/>
      <c r="Q30" s="36"/>
      <c r="S30" s="22"/>
      <c r="T30" s="1"/>
      <c r="U30" s="1"/>
      <c r="V30" s="1"/>
      <c r="W30" s="36"/>
    </row>
    <row r="31" spans="1:27" x14ac:dyDescent="0.15">
      <c r="A31" s="22"/>
      <c r="B31" s="1"/>
      <c r="C31" s="1"/>
      <c r="D31" s="1"/>
      <c r="E31" s="36"/>
      <c r="G31" s="22"/>
      <c r="H31" s="1"/>
      <c r="I31" s="1"/>
      <c r="J31" s="1"/>
      <c r="K31" s="36"/>
      <c r="M31" s="22"/>
      <c r="N31" s="1"/>
      <c r="O31" s="1"/>
      <c r="P31" s="1"/>
      <c r="Q31" s="36"/>
      <c r="S31" s="22"/>
      <c r="T31" s="1"/>
      <c r="U31" s="1"/>
      <c r="V31" s="1"/>
      <c r="W31" s="36"/>
    </row>
    <row r="32" spans="1:27" x14ac:dyDescent="0.15">
      <c r="A32" s="22"/>
      <c r="B32" s="1"/>
      <c r="C32" s="1"/>
      <c r="D32" s="1"/>
      <c r="E32" s="36"/>
      <c r="G32" s="22"/>
      <c r="H32" s="1"/>
      <c r="I32" s="1"/>
      <c r="J32" s="1"/>
      <c r="K32" s="36"/>
      <c r="M32" s="22"/>
      <c r="N32" s="1"/>
      <c r="O32" s="1"/>
      <c r="P32" s="1"/>
      <c r="Q32" s="36"/>
      <c r="S32" s="22"/>
      <c r="T32" s="1"/>
      <c r="U32" s="1"/>
      <c r="V32" s="1"/>
      <c r="W32" s="36"/>
    </row>
    <row r="33" spans="1:24" x14ac:dyDescent="0.15">
      <c r="A33" s="22"/>
      <c r="B33" s="1"/>
      <c r="C33" s="1"/>
      <c r="D33" s="1"/>
      <c r="E33" s="36"/>
      <c r="G33" s="22"/>
      <c r="H33" s="1"/>
      <c r="I33" s="1"/>
      <c r="J33" s="1"/>
      <c r="K33" s="36"/>
      <c r="M33" s="22"/>
      <c r="N33" s="1"/>
      <c r="O33" s="1"/>
      <c r="P33" s="1"/>
      <c r="Q33" s="36"/>
      <c r="S33" s="22"/>
      <c r="T33" s="1"/>
      <c r="U33" s="1"/>
      <c r="V33" s="1"/>
      <c r="W33" s="36"/>
    </row>
    <row r="34" spans="1:24" ht="14.25" thickBot="1" x14ac:dyDescent="0.2">
      <c r="C34" s="72" t="s">
        <v>86</v>
      </c>
      <c r="D34" s="73"/>
      <c r="E34" s="1">
        <f>SUM(E24:E33)</f>
        <v>14740</v>
      </c>
      <c r="F34" t="s">
        <v>15</v>
      </c>
      <c r="I34" s="72" t="s">
        <v>86</v>
      </c>
      <c r="J34" s="73"/>
      <c r="K34" s="1">
        <f>SUM(K24:K33)</f>
        <v>14500</v>
      </c>
      <c r="L34" t="s">
        <v>15</v>
      </c>
      <c r="O34" s="72" t="s">
        <v>86</v>
      </c>
      <c r="P34" s="73"/>
      <c r="Q34" s="1">
        <f>SUM(Q24:Q33)</f>
        <v>1200</v>
      </c>
      <c r="R34" t="s">
        <v>15</v>
      </c>
      <c r="U34" s="72" t="s">
        <v>86</v>
      </c>
      <c r="V34" s="73"/>
      <c r="W34" s="1">
        <f>SUM(W24:W33)</f>
        <v>600</v>
      </c>
      <c r="X34" t="s">
        <v>15</v>
      </c>
    </row>
    <row r="35" spans="1:24" ht="14.25" thickBot="1" x14ac:dyDescent="0.2">
      <c r="A35" s="60" t="s">
        <v>92</v>
      </c>
      <c r="B35" s="61" t="s">
        <v>85</v>
      </c>
      <c r="C35" s="75" t="s">
        <v>93</v>
      </c>
      <c r="D35" s="74"/>
      <c r="E35" s="56">
        <f>E34</f>
        <v>14740</v>
      </c>
      <c r="F35" s="59" t="s">
        <v>15</v>
      </c>
      <c r="G35" s="60" t="s">
        <v>92</v>
      </c>
      <c r="H35" s="61" t="s">
        <v>85</v>
      </c>
      <c r="I35" s="75" t="s">
        <v>93</v>
      </c>
      <c r="J35" s="74"/>
      <c r="K35" s="56">
        <f>K34</f>
        <v>14500</v>
      </c>
      <c r="L35" s="59" t="s">
        <v>15</v>
      </c>
      <c r="M35" s="60" t="s">
        <v>92</v>
      </c>
      <c r="N35" s="61" t="s">
        <v>85</v>
      </c>
      <c r="O35" s="75" t="s">
        <v>93</v>
      </c>
      <c r="P35" s="74"/>
      <c r="Q35" s="56">
        <f>Q34</f>
        <v>1200</v>
      </c>
      <c r="R35" s="59" t="s">
        <v>15</v>
      </c>
      <c r="S35" s="60" t="s">
        <v>92</v>
      </c>
      <c r="T35" s="61" t="s">
        <v>85</v>
      </c>
      <c r="U35" s="75" t="s">
        <v>93</v>
      </c>
      <c r="V35" s="74"/>
      <c r="W35" s="56">
        <f>W34</f>
        <v>600</v>
      </c>
      <c r="X35" s="59" t="s">
        <v>15</v>
      </c>
    </row>
    <row r="36" spans="1:24" ht="14.25" thickBot="1" x14ac:dyDescent="0.2">
      <c r="C36" s="75" t="s">
        <v>87</v>
      </c>
      <c r="D36" s="74"/>
      <c r="E36" s="56">
        <f>RANK(E35,$AA$1:$AA$26,0)</f>
        <v>2</v>
      </c>
      <c r="F36" s="59" t="s">
        <v>13</v>
      </c>
      <c r="I36" s="75" t="s">
        <v>87</v>
      </c>
      <c r="J36" s="74"/>
      <c r="K36" s="56">
        <f>RANK(K35,$AA$1:$AA$26,0)</f>
        <v>3</v>
      </c>
      <c r="L36" s="59" t="s">
        <v>13</v>
      </c>
      <c r="O36" s="75" t="s">
        <v>87</v>
      </c>
      <c r="P36" s="74"/>
      <c r="Q36" s="56">
        <f>RANK(Q35,$AA$1:$AA$26,0)</f>
        <v>14</v>
      </c>
      <c r="R36" s="59" t="s">
        <v>13</v>
      </c>
      <c r="U36" s="75" t="s">
        <v>87</v>
      </c>
      <c r="V36" s="74"/>
      <c r="W36" s="56">
        <f>RANK(W35,$AA$1:$AA$26,0)</f>
        <v>19</v>
      </c>
      <c r="X36" s="59" t="s">
        <v>13</v>
      </c>
    </row>
    <row r="39" spans="1:24" ht="14.25" thickBot="1" x14ac:dyDescent="0.2"/>
    <row r="40" spans="1:24" x14ac:dyDescent="0.15">
      <c r="A40" s="8" t="s">
        <v>152</v>
      </c>
      <c r="B40" s="9"/>
      <c r="C40" s="9"/>
      <c r="D40" s="9"/>
      <c r="E40" s="9"/>
      <c r="F40" s="9"/>
      <c r="G40" s="70" t="s">
        <v>11</v>
      </c>
      <c r="H40" s="16"/>
      <c r="I40" s="18" t="s">
        <v>12</v>
      </c>
      <c r="J40" s="17"/>
      <c r="K40" s="17"/>
      <c r="L40" s="17"/>
      <c r="M40" s="17"/>
      <c r="N40" s="17"/>
      <c r="O40" s="17"/>
      <c r="P40" s="17"/>
      <c r="Q40" s="17"/>
      <c r="R40" s="10"/>
      <c r="S40" s="10"/>
      <c r="T40" s="10"/>
      <c r="U40" s="10"/>
      <c r="V40" s="10"/>
      <c r="W40" s="10">
        <v>2</v>
      </c>
      <c r="X40" s="11" t="s">
        <v>16</v>
      </c>
    </row>
    <row r="41" spans="1:24" ht="14.25" thickBot="1" x14ac:dyDescent="0.2">
      <c r="A41" s="12"/>
      <c r="B41" s="13"/>
      <c r="C41" s="13"/>
      <c r="D41" s="13"/>
      <c r="E41" s="13"/>
      <c r="F41" s="13"/>
      <c r="G41" s="20"/>
      <c r="H41" s="14"/>
      <c r="I41" s="14" t="s">
        <v>102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5"/>
    </row>
    <row r="43" spans="1:24" ht="14.25" thickBot="1" x14ac:dyDescent="0.2"/>
    <row r="44" spans="1:24" ht="14.25" thickBot="1" x14ac:dyDescent="0.2">
      <c r="A44" s="65"/>
      <c r="B44" s="66" t="s">
        <v>37</v>
      </c>
      <c r="C44" s="67" t="s">
        <v>38</v>
      </c>
      <c r="D44" s="67"/>
      <c r="E44" s="57" t="s">
        <v>18</v>
      </c>
      <c r="G44" s="65"/>
      <c r="H44" s="66" t="s">
        <v>39</v>
      </c>
      <c r="I44" s="67" t="s">
        <v>40</v>
      </c>
      <c r="J44" s="67"/>
      <c r="K44" s="57" t="s">
        <v>18</v>
      </c>
    </row>
    <row r="45" spans="1:24" x14ac:dyDescent="0.15">
      <c r="A45" s="21" t="s">
        <v>4</v>
      </c>
      <c r="B45" s="21" t="s">
        <v>96</v>
      </c>
      <c r="C45" s="21" t="s">
        <v>98</v>
      </c>
      <c r="D45" s="21" t="s">
        <v>99</v>
      </c>
      <c r="E45" s="21" t="s">
        <v>100</v>
      </c>
      <c r="G45" s="21" t="s">
        <v>4</v>
      </c>
      <c r="H45" s="21" t="s">
        <v>96</v>
      </c>
      <c r="I45" s="21" t="s">
        <v>98</v>
      </c>
      <c r="J45" s="21" t="s">
        <v>99</v>
      </c>
      <c r="K45" s="21" t="s">
        <v>100</v>
      </c>
    </row>
    <row r="46" spans="1:24" x14ac:dyDescent="0.15">
      <c r="A46" s="22">
        <v>1</v>
      </c>
      <c r="B46" s="49">
        <v>40766</v>
      </c>
      <c r="C46" s="1">
        <v>700</v>
      </c>
      <c r="D46" s="1">
        <v>2900</v>
      </c>
      <c r="E46" s="26">
        <f>SUM(C46:D46)</f>
        <v>3600</v>
      </c>
      <c r="G46" s="22">
        <v>1</v>
      </c>
      <c r="H46" s="4">
        <v>40768</v>
      </c>
      <c r="I46" s="1">
        <v>400</v>
      </c>
      <c r="J46" s="1">
        <v>200</v>
      </c>
      <c r="K46" s="26">
        <f>SUM(I46:J46)</f>
        <v>600</v>
      </c>
    </row>
    <row r="47" spans="1:24" x14ac:dyDescent="0.15">
      <c r="A47" s="22">
        <v>2</v>
      </c>
      <c r="B47" s="49">
        <v>40767</v>
      </c>
      <c r="C47" s="1">
        <v>2200</v>
      </c>
      <c r="D47" s="1">
        <v>3500</v>
      </c>
      <c r="E47" s="26">
        <f t="shared" ref="E47:E55" si="7">SUM(C47:D47)</f>
        <v>5700</v>
      </c>
      <c r="G47" s="22">
        <v>2</v>
      </c>
      <c r="H47" s="4">
        <v>40770</v>
      </c>
      <c r="I47" s="1">
        <v>1100</v>
      </c>
      <c r="J47" s="1">
        <v>1000</v>
      </c>
      <c r="K47" s="26">
        <f t="shared" ref="K47:K55" si="8">SUM(I47:J47)</f>
        <v>2100</v>
      </c>
    </row>
    <row r="48" spans="1:24" x14ac:dyDescent="0.15">
      <c r="A48" s="22">
        <v>3</v>
      </c>
      <c r="B48" s="49">
        <v>40768</v>
      </c>
      <c r="C48" s="1">
        <v>700</v>
      </c>
      <c r="D48" s="1">
        <v>1600</v>
      </c>
      <c r="E48" s="26">
        <f t="shared" si="7"/>
        <v>2300</v>
      </c>
      <c r="G48" s="22">
        <v>3</v>
      </c>
      <c r="H48" s="4">
        <v>40771</v>
      </c>
      <c r="I48" s="1">
        <v>200</v>
      </c>
      <c r="J48" s="1">
        <v>0</v>
      </c>
      <c r="K48" s="26">
        <f t="shared" si="8"/>
        <v>200</v>
      </c>
    </row>
    <row r="49" spans="1:23" x14ac:dyDescent="0.15">
      <c r="A49" s="22">
        <v>4</v>
      </c>
      <c r="B49" s="49">
        <v>40769</v>
      </c>
      <c r="C49" s="1">
        <v>2900</v>
      </c>
      <c r="D49" s="1">
        <v>200</v>
      </c>
      <c r="E49" s="26">
        <f t="shared" si="7"/>
        <v>3100</v>
      </c>
      <c r="G49" s="22">
        <v>4</v>
      </c>
      <c r="H49" s="4">
        <v>40773</v>
      </c>
      <c r="I49" s="1">
        <v>1100</v>
      </c>
      <c r="J49" s="1">
        <v>1600</v>
      </c>
      <c r="K49" s="26">
        <f t="shared" si="8"/>
        <v>2700</v>
      </c>
    </row>
    <row r="50" spans="1:23" x14ac:dyDescent="0.15">
      <c r="A50" s="22">
        <v>5</v>
      </c>
      <c r="B50" s="49">
        <v>40771</v>
      </c>
      <c r="C50" s="1">
        <v>1100</v>
      </c>
      <c r="D50" s="1">
        <v>1000</v>
      </c>
      <c r="E50" s="26">
        <f t="shared" si="7"/>
        <v>2100</v>
      </c>
      <c r="G50" s="22"/>
      <c r="H50" s="1"/>
      <c r="I50" s="1"/>
      <c r="J50" s="1"/>
      <c r="K50" s="36"/>
    </row>
    <row r="51" spans="1:23" x14ac:dyDescent="0.15">
      <c r="A51" s="22"/>
      <c r="B51" s="1"/>
      <c r="C51" s="1"/>
      <c r="D51" s="1"/>
      <c r="E51" s="36"/>
      <c r="G51" s="22"/>
      <c r="H51" s="1"/>
      <c r="I51" s="1"/>
      <c r="J51" s="1"/>
      <c r="K51" s="36"/>
    </row>
    <row r="52" spans="1:23" x14ac:dyDescent="0.15">
      <c r="A52" s="22"/>
      <c r="B52" s="1"/>
      <c r="C52" s="1"/>
      <c r="D52" s="1"/>
      <c r="E52" s="36"/>
      <c r="G52" s="22"/>
      <c r="H52" s="1"/>
      <c r="I52" s="1"/>
      <c r="J52" s="1"/>
      <c r="K52" s="36"/>
    </row>
    <row r="53" spans="1:23" x14ac:dyDescent="0.15">
      <c r="A53" s="22"/>
      <c r="B53" s="1"/>
      <c r="C53" s="1"/>
      <c r="D53" s="1"/>
      <c r="E53" s="36"/>
      <c r="G53" s="22"/>
      <c r="H53" s="1"/>
      <c r="I53" s="1"/>
      <c r="J53" s="1"/>
      <c r="K53" s="36"/>
    </row>
    <row r="54" spans="1:23" x14ac:dyDescent="0.15">
      <c r="A54" s="22"/>
      <c r="B54" s="1"/>
      <c r="C54" s="1"/>
      <c r="D54" s="1"/>
      <c r="E54" s="36"/>
      <c r="G54" s="22"/>
      <c r="H54" s="1"/>
      <c r="I54" s="1"/>
      <c r="J54" s="1"/>
      <c r="K54" s="36"/>
    </row>
    <row r="55" spans="1:23" x14ac:dyDescent="0.15">
      <c r="A55" s="22"/>
      <c r="B55" s="1"/>
      <c r="C55" s="1"/>
      <c r="D55" s="1"/>
      <c r="E55" s="36"/>
      <c r="G55" s="22"/>
      <c r="H55" s="1"/>
      <c r="I55" s="1"/>
      <c r="J55" s="1"/>
      <c r="K55" s="36"/>
    </row>
    <row r="56" spans="1:23" ht="14.25" thickBot="1" x14ac:dyDescent="0.2">
      <c r="C56" s="72" t="s">
        <v>86</v>
      </c>
      <c r="D56" s="73"/>
      <c r="E56" s="51">
        <f>SUM(E46:E55)</f>
        <v>16800</v>
      </c>
      <c r="F56" t="s">
        <v>15</v>
      </c>
      <c r="I56" s="72" t="s">
        <v>86</v>
      </c>
      <c r="J56" s="73"/>
      <c r="K56" s="1">
        <f>SUM(K46:K55)</f>
        <v>5600</v>
      </c>
      <c r="L56" t="s">
        <v>15</v>
      </c>
    </row>
    <row r="57" spans="1:23" ht="14.25" thickBot="1" x14ac:dyDescent="0.2">
      <c r="A57" s="60" t="s">
        <v>92</v>
      </c>
      <c r="B57" s="61" t="s">
        <v>85</v>
      </c>
      <c r="C57" s="75" t="s">
        <v>93</v>
      </c>
      <c r="D57" s="74"/>
      <c r="E57" s="56">
        <f>E56</f>
        <v>16800</v>
      </c>
      <c r="F57" s="59" t="s">
        <v>15</v>
      </c>
      <c r="G57" s="60" t="s">
        <v>92</v>
      </c>
      <c r="H57" s="61" t="s">
        <v>85</v>
      </c>
      <c r="I57" s="75" t="s">
        <v>93</v>
      </c>
      <c r="J57" s="74"/>
      <c r="K57" s="56">
        <f>K56</f>
        <v>5600</v>
      </c>
      <c r="L57" s="59" t="s">
        <v>15</v>
      </c>
    </row>
    <row r="58" spans="1:23" ht="14.25" thickBot="1" x14ac:dyDescent="0.2">
      <c r="C58" s="75" t="s">
        <v>87</v>
      </c>
      <c r="D58" s="74"/>
      <c r="E58" s="56">
        <f>RANK(E57,$AA$1:$AA$26,0)</f>
        <v>1</v>
      </c>
      <c r="F58" s="59" t="s">
        <v>13</v>
      </c>
      <c r="I58" s="75" t="s">
        <v>87</v>
      </c>
      <c r="J58" s="74"/>
      <c r="K58" s="56">
        <f>RANK(K57,$AA$1:$AA$26,0)</f>
        <v>9</v>
      </c>
      <c r="L58" s="59" t="s">
        <v>13</v>
      </c>
    </row>
    <row r="59" spans="1:23" x14ac:dyDescent="0.15">
      <c r="C59" s="7"/>
      <c r="D59" s="7"/>
      <c r="E59" s="5"/>
      <c r="I59" s="7"/>
      <c r="J59" s="7"/>
      <c r="K59" s="5"/>
      <c r="O59" s="7"/>
      <c r="P59" s="7"/>
      <c r="Q59" s="5"/>
      <c r="U59" s="7"/>
      <c r="V59" s="7"/>
      <c r="W59" s="5"/>
    </row>
    <row r="60" spans="1:23" ht="14.25" thickBot="1" x14ac:dyDescent="0.2"/>
    <row r="61" spans="1:23" ht="14.25" thickBot="1" x14ac:dyDescent="0.2">
      <c r="A61" s="65"/>
      <c r="B61" s="66" t="s">
        <v>41</v>
      </c>
      <c r="C61" s="67" t="s">
        <v>42</v>
      </c>
      <c r="D61" s="67"/>
      <c r="E61" s="57" t="s">
        <v>19</v>
      </c>
      <c r="G61" s="65"/>
      <c r="H61" s="66" t="s">
        <v>0</v>
      </c>
      <c r="I61" s="67" t="s">
        <v>43</v>
      </c>
      <c r="J61" s="67"/>
      <c r="K61" s="57" t="s">
        <v>19</v>
      </c>
    </row>
    <row r="62" spans="1:23" x14ac:dyDescent="0.15">
      <c r="A62" s="21" t="s">
        <v>4</v>
      </c>
      <c r="B62" s="21" t="s">
        <v>96</v>
      </c>
      <c r="C62" s="21" t="s">
        <v>98</v>
      </c>
      <c r="D62" s="21" t="s">
        <v>99</v>
      </c>
      <c r="E62" s="21" t="s">
        <v>100</v>
      </c>
      <c r="G62" s="21" t="s">
        <v>4</v>
      </c>
      <c r="H62" s="21" t="s">
        <v>96</v>
      </c>
      <c r="I62" s="21" t="s">
        <v>98</v>
      </c>
      <c r="J62" s="21" t="s">
        <v>99</v>
      </c>
      <c r="K62" s="21" t="s">
        <v>100</v>
      </c>
    </row>
    <row r="63" spans="1:23" x14ac:dyDescent="0.15">
      <c r="A63" s="22">
        <v>1</v>
      </c>
      <c r="B63" s="4">
        <v>40766</v>
      </c>
      <c r="C63" s="1">
        <v>400</v>
      </c>
      <c r="D63" s="1">
        <v>1600</v>
      </c>
      <c r="E63" s="26">
        <f>SUM(C63:D63)</f>
        <v>2000</v>
      </c>
      <c r="G63" s="22">
        <v>1</v>
      </c>
      <c r="H63" s="4">
        <v>40766</v>
      </c>
      <c r="I63" s="1">
        <v>100</v>
      </c>
      <c r="J63" s="1">
        <v>350</v>
      </c>
      <c r="K63" s="26">
        <f>SUM(I63:J63)</f>
        <v>450</v>
      </c>
    </row>
    <row r="64" spans="1:23" x14ac:dyDescent="0.15">
      <c r="A64" s="22">
        <v>2</v>
      </c>
      <c r="B64" s="4">
        <v>40767</v>
      </c>
      <c r="C64" s="1">
        <v>3700</v>
      </c>
      <c r="D64" s="1">
        <v>3350</v>
      </c>
      <c r="E64" s="26">
        <f t="shared" ref="E64:E72" si="9">SUM(C64:D64)</f>
        <v>7050</v>
      </c>
      <c r="G64" s="22">
        <v>2</v>
      </c>
      <c r="H64" s="4">
        <v>40768</v>
      </c>
      <c r="I64" s="1">
        <v>400</v>
      </c>
      <c r="J64" s="1">
        <v>700</v>
      </c>
      <c r="K64" s="26">
        <f t="shared" ref="K64:K72" si="10">SUM(I64:J64)</f>
        <v>1100</v>
      </c>
    </row>
    <row r="65" spans="1:24" x14ac:dyDescent="0.15">
      <c r="A65" s="22">
        <v>3</v>
      </c>
      <c r="B65" s="4">
        <v>40768</v>
      </c>
      <c r="C65" s="1">
        <v>400</v>
      </c>
      <c r="D65" s="1">
        <v>500</v>
      </c>
      <c r="E65" s="26">
        <f t="shared" si="9"/>
        <v>900</v>
      </c>
      <c r="G65" s="22">
        <v>3</v>
      </c>
      <c r="H65" s="4">
        <v>40769</v>
      </c>
      <c r="I65" s="1">
        <v>1100</v>
      </c>
      <c r="J65" s="1">
        <v>500</v>
      </c>
      <c r="K65" s="26">
        <f t="shared" si="10"/>
        <v>1600</v>
      </c>
    </row>
    <row r="66" spans="1:24" x14ac:dyDescent="0.15">
      <c r="A66" s="22">
        <v>4</v>
      </c>
      <c r="B66" s="4">
        <v>40771</v>
      </c>
      <c r="C66" s="1">
        <v>100</v>
      </c>
      <c r="D66" s="1">
        <v>0</v>
      </c>
      <c r="E66" s="26">
        <f t="shared" si="9"/>
        <v>100</v>
      </c>
      <c r="G66" s="22">
        <v>4</v>
      </c>
      <c r="H66" s="4">
        <v>40770</v>
      </c>
      <c r="I66" s="1">
        <v>1100</v>
      </c>
      <c r="J66" s="1">
        <v>200</v>
      </c>
      <c r="K66" s="26">
        <f t="shared" si="10"/>
        <v>1300</v>
      </c>
    </row>
    <row r="67" spans="1:24" x14ac:dyDescent="0.15">
      <c r="A67" s="22">
        <v>5</v>
      </c>
      <c r="B67" s="4">
        <v>40773</v>
      </c>
      <c r="C67" s="1">
        <v>100</v>
      </c>
      <c r="D67" s="1">
        <v>200</v>
      </c>
      <c r="E67" s="26">
        <f t="shared" si="9"/>
        <v>300</v>
      </c>
      <c r="G67" s="22">
        <v>5</v>
      </c>
      <c r="H67" s="4">
        <v>40772</v>
      </c>
      <c r="I67" s="1">
        <v>400</v>
      </c>
      <c r="J67" s="1">
        <v>700</v>
      </c>
      <c r="K67" s="26">
        <f t="shared" si="10"/>
        <v>1100</v>
      </c>
    </row>
    <row r="68" spans="1:24" x14ac:dyDescent="0.15">
      <c r="A68" s="22"/>
      <c r="B68" s="4"/>
      <c r="C68" s="1"/>
      <c r="D68" s="1"/>
      <c r="E68" s="36">
        <f t="shared" si="9"/>
        <v>0</v>
      </c>
      <c r="G68" s="22"/>
      <c r="H68" s="1"/>
      <c r="I68" s="1"/>
      <c r="J68" s="1"/>
      <c r="K68" s="36">
        <f t="shared" si="10"/>
        <v>0</v>
      </c>
    </row>
    <row r="69" spans="1:24" x14ac:dyDescent="0.15">
      <c r="A69" s="22"/>
      <c r="B69" s="1"/>
      <c r="C69" s="1"/>
      <c r="D69" s="1"/>
      <c r="E69" s="36">
        <f t="shared" si="9"/>
        <v>0</v>
      </c>
      <c r="G69" s="22"/>
      <c r="H69" s="1"/>
      <c r="I69" s="1"/>
      <c r="J69" s="1"/>
      <c r="K69" s="36">
        <f t="shared" si="10"/>
        <v>0</v>
      </c>
    </row>
    <row r="70" spans="1:24" x14ac:dyDescent="0.15">
      <c r="A70" s="22"/>
      <c r="B70" s="1"/>
      <c r="C70" s="1"/>
      <c r="D70" s="1"/>
      <c r="E70" s="36">
        <f t="shared" si="9"/>
        <v>0</v>
      </c>
      <c r="G70" s="22"/>
      <c r="H70" s="1"/>
      <c r="I70" s="1"/>
      <c r="J70" s="1"/>
      <c r="K70" s="36">
        <f t="shared" si="10"/>
        <v>0</v>
      </c>
    </row>
    <row r="71" spans="1:24" x14ac:dyDescent="0.15">
      <c r="A71" s="22"/>
      <c r="B71" s="1"/>
      <c r="C71" s="1"/>
      <c r="D71" s="1"/>
      <c r="E71" s="36">
        <f t="shared" si="9"/>
        <v>0</v>
      </c>
      <c r="G71" s="22"/>
      <c r="H71" s="1"/>
      <c r="I71" s="1"/>
      <c r="J71" s="1"/>
      <c r="K71" s="36">
        <f t="shared" si="10"/>
        <v>0</v>
      </c>
    </row>
    <row r="72" spans="1:24" x14ac:dyDescent="0.15">
      <c r="A72" s="22"/>
      <c r="B72" s="1"/>
      <c r="C72" s="1"/>
      <c r="D72" s="1"/>
      <c r="E72" s="36">
        <f t="shared" si="9"/>
        <v>0</v>
      </c>
      <c r="G72" s="22"/>
      <c r="H72" s="1"/>
      <c r="I72" s="1"/>
      <c r="J72" s="1"/>
      <c r="K72" s="36">
        <f t="shared" si="10"/>
        <v>0</v>
      </c>
    </row>
    <row r="73" spans="1:24" ht="14.25" thickBot="1" x14ac:dyDescent="0.2">
      <c r="C73" s="72" t="s">
        <v>86</v>
      </c>
      <c r="D73" s="73"/>
      <c r="E73" s="1">
        <f>SUM(E63:E72)</f>
        <v>10350</v>
      </c>
      <c r="F73" t="s">
        <v>15</v>
      </c>
      <c r="I73" s="72" t="s">
        <v>86</v>
      </c>
      <c r="J73" s="73"/>
      <c r="K73" s="1">
        <f>SUM(K63:K72)</f>
        <v>5550</v>
      </c>
      <c r="L73" t="s">
        <v>15</v>
      </c>
    </row>
    <row r="74" spans="1:24" ht="14.25" thickBot="1" x14ac:dyDescent="0.2">
      <c r="A74" s="60" t="s">
        <v>92</v>
      </c>
      <c r="B74" s="61" t="s">
        <v>88</v>
      </c>
      <c r="C74" s="75" t="s">
        <v>93</v>
      </c>
      <c r="D74" s="74"/>
      <c r="E74" s="56">
        <f>E73*0.6</f>
        <v>6210</v>
      </c>
      <c r="F74" s="59" t="s">
        <v>15</v>
      </c>
      <c r="G74" s="60" t="s">
        <v>92</v>
      </c>
      <c r="H74" s="61" t="s">
        <v>88</v>
      </c>
      <c r="I74" s="75" t="s">
        <v>93</v>
      </c>
      <c r="J74" s="74"/>
      <c r="K74" s="56">
        <f>K73*0.6</f>
        <v>3330</v>
      </c>
      <c r="L74" s="59" t="s">
        <v>15</v>
      </c>
    </row>
    <row r="75" spans="1:24" ht="14.25" thickBot="1" x14ac:dyDescent="0.2">
      <c r="C75" s="75" t="s">
        <v>87</v>
      </c>
      <c r="D75" s="74"/>
      <c r="E75" s="56">
        <f>RANK(E74,$AA$1:$AA$26,0)</f>
        <v>8</v>
      </c>
      <c r="F75" s="59" t="s">
        <v>13</v>
      </c>
      <c r="I75" s="75" t="s">
        <v>87</v>
      </c>
      <c r="J75" s="74"/>
      <c r="K75" s="56">
        <f>RANK(K74,$AA$1:$AA$26,0)</f>
        <v>12</v>
      </c>
      <c r="L75" s="59" t="s">
        <v>13</v>
      </c>
    </row>
    <row r="78" spans="1:24" ht="14.25" thickBot="1" x14ac:dyDescent="0.2"/>
    <row r="79" spans="1:24" x14ac:dyDescent="0.15">
      <c r="A79" s="8" t="s">
        <v>152</v>
      </c>
      <c r="B79" s="9"/>
      <c r="C79" s="9"/>
      <c r="D79" s="9"/>
      <c r="E79" s="9"/>
      <c r="F79" s="9"/>
      <c r="G79" s="70" t="s">
        <v>11</v>
      </c>
      <c r="H79" s="16"/>
      <c r="I79" s="18" t="s">
        <v>12</v>
      </c>
      <c r="J79" s="17"/>
      <c r="K79" s="17"/>
      <c r="L79" s="17"/>
      <c r="M79" s="17"/>
      <c r="N79" s="17"/>
      <c r="O79" s="17"/>
      <c r="P79" s="17"/>
      <c r="Q79" s="17"/>
      <c r="R79" s="10"/>
      <c r="S79" s="10"/>
      <c r="T79" s="10"/>
      <c r="U79" s="10"/>
      <c r="V79" s="10"/>
      <c r="W79" s="10">
        <v>3</v>
      </c>
      <c r="X79" s="11" t="s">
        <v>16</v>
      </c>
    </row>
    <row r="80" spans="1:24" ht="14.25" thickBot="1" x14ac:dyDescent="0.2">
      <c r="A80" s="12"/>
      <c r="B80" s="13"/>
      <c r="C80" s="13"/>
      <c r="D80" s="13"/>
      <c r="E80" s="13"/>
      <c r="F80" s="13"/>
      <c r="G80" s="20"/>
      <c r="H80" s="14"/>
      <c r="I80" s="14" t="s">
        <v>102</v>
      </c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5"/>
    </row>
    <row r="82" spans="1:12" ht="14.25" thickBot="1" x14ac:dyDescent="0.2"/>
    <row r="83" spans="1:12" ht="14.25" thickBot="1" x14ac:dyDescent="0.2">
      <c r="A83" s="65"/>
      <c r="B83" s="66" t="s">
        <v>44</v>
      </c>
      <c r="C83" s="67" t="s">
        <v>45</v>
      </c>
      <c r="D83" s="67"/>
      <c r="E83" s="57" t="s">
        <v>20</v>
      </c>
      <c r="G83" s="65"/>
      <c r="H83" s="66" t="s">
        <v>46</v>
      </c>
      <c r="I83" s="67" t="s">
        <v>103</v>
      </c>
      <c r="J83" s="67"/>
      <c r="K83" s="57" t="s">
        <v>20</v>
      </c>
    </row>
    <row r="84" spans="1:12" x14ac:dyDescent="0.15">
      <c r="A84" s="21" t="s">
        <v>4</v>
      </c>
      <c r="B84" s="21" t="s">
        <v>96</v>
      </c>
      <c r="C84" s="21" t="s">
        <v>98</v>
      </c>
      <c r="D84" s="21" t="s">
        <v>99</v>
      </c>
      <c r="E84" s="21" t="s">
        <v>100</v>
      </c>
      <c r="G84" s="21" t="s">
        <v>4</v>
      </c>
      <c r="H84" s="21" t="s">
        <v>96</v>
      </c>
      <c r="I84" s="21" t="s">
        <v>98</v>
      </c>
      <c r="J84" s="21" t="s">
        <v>99</v>
      </c>
      <c r="K84" s="21" t="s">
        <v>100</v>
      </c>
    </row>
    <row r="85" spans="1:12" x14ac:dyDescent="0.15">
      <c r="A85" s="22">
        <v>1</v>
      </c>
      <c r="B85" s="49">
        <v>40766</v>
      </c>
      <c r="C85" s="1">
        <v>200</v>
      </c>
      <c r="D85" s="1">
        <v>700</v>
      </c>
      <c r="E85" s="26">
        <f>SUM(C85:D85)</f>
        <v>900</v>
      </c>
      <c r="G85" s="22">
        <v>1</v>
      </c>
      <c r="H85" s="4">
        <v>40766</v>
      </c>
      <c r="I85" s="1">
        <v>1100</v>
      </c>
      <c r="J85" s="1">
        <v>700</v>
      </c>
      <c r="K85" s="26">
        <f>SUM(I85:J85)</f>
        <v>1800</v>
      </c>
    </row>
    <row r="86" spans="1:12" x14ac:dyDescent="0.15">
      <c r="A86" s="22">
        <v>2</v>
      </c>
      <c r="B86" s="49">
        <v>40767</v>
      </c>
      <c r="C86" s="1">
        <v>1100</v>
      </c>
      <c r="D86" s="1">
        <v>1600</v>
      </c>
      <c r="E86" s="26">
        <f t="shared" ref="E86:E94" si="11">SUM(C86:D86)</f>
        <v>2700</v>
      </c>
      <c r="G86" s="22">
        <v>2</v>
      </c>
      <c r="H86" s="4">
        <v>40767</v>
      </c>
      <c r="I86" s="1">
        <v>400</v>
      </c>
      <c r="J86" s="1">
        <v>700</v>
      </c>
      <c r="K86" s="36">
        <f t="shared" ref="K86:K94" si="12">SUM(I86:J86)</f>
        <v>1100</v>
      </c>
    </row>
    <row r="87" spans="1:12" x14ac:dyDescent="0.15">
      <c r="A87" s="22">
        <v>3</v>
      </c>
      <c r="B87" s="49">
        <v>40768</v>
      </c>
      <c r="C87" s="1">
        <v>200</v>
      </c>
      <c r="D87" s="1">
        <v>200</v>
      </c>
      <c r="E87" s="26">
        <f t="shared" si="11"/>
        <v>400</v>
      </c>
      <c r="G87" s="22">
        <v>3</v>
      </c>
      <c r="H87" s="4">
        <v>40768</v>
      </c>
      <c r="I87" s="1">
        <v>4600</v>
      </c>
      <c r="J87" s="1">
        <v>1000</v>
      </c>
      <c r="K87" s="26">
        <f t="shared" si="12"/>
        <v>5600</v>
      </c>
    </row>
    <row r="88" spans="1:12" x14ac:dyDescent="0.15">
      <c r="A88" s="22">
        <v>4</v>
      </c>
      <c r="B88" s="49">
        <v>40769</v>
      </c>
      <c r="C88" s="1">
        <v>700</v>
      </c>
      <c r="D88" s="1">
        <v>200</v>
      </c>
      <c r="E88" s="26">
        <f t="shared" si="11"/>
        <v>900</v>
      </c>
      <c r="G88" s="22">
        <v>4</v>
      </c>
      <c r="H88" s="4">
        <v>40769</v>
      </c>
      <c r="I88" s="1">
        <v>100</v>
      </c>
      <c r="J88" s="1">
        <v>200</v>
      </c>
      <c r="K88" s="36">
        <f t="shared" si="12"/>
        <v>300</v>
      </c>
    </row>
    <row r="89" spans="1:12" x14ac:dyDescent="0.15">
      <c r="A89" s="22">
        <v>5</v>
      </c>
      <c r="B89" s="49">
        <v>40771</v>
      </c>
      <c r="C89" s="1">
        <v>200</v>
      </c>
      <c r="D89" s="1">
        <v>200</v>
      </c>
      <c r="E89" s="26">
        <f t="shared" si="11"/>
        <v>400</v>
      </c>
      <c r="G89" s="22">
        <v>5</v>
      </c>
      <c r="H89" s="4">
        <v>40770</v>
      </c>
      <c r="I89" s="1">
        <v>1600</v>
      </c>
      <c r="J89" s="1">
        <v>700</v>
      </c>
      <c r="K89" s="26">
        <f t="shared" si="12"/>
        <v>2300</v>
      </c>
    </row>
    <row r="90" spans="1:12" x14ac:dyDescent="0.15">
      <c r="A90" s="22"/>
      <c r="B90" s="1"/>
      <c r="C90" s="1"/>
      <c r="D90" s="1"/>
      <c r="E90" s="36"/>
      <c r="G90" s="22">
        <v>6</v>
      </c>
      <c r="H90" s="4">
        <v>40771</v>
      </c>
      <c r="I90" s="1">
        <v>700</v>
      </c>
      <c r="J90" s="1">
        <v>1000</v>
      </c>
      <c r="K90" s="26">
        <f t="shared" si="12"/>
        <v>1700</v>
      </c>
    </row>
    <row r="91" spans="1:12" x14ac:dyDescent="0.15">
      <c r="A91" s="22"/>
      <c r="B91" s="1"/>
      <c r="C91" s="1"/>
      <c r="D91" s="1"/>
      <c r="E91" s="36"/>
      <c r="G91" s="22">
        <v>7</v>
      </c>
      <c r="H91" s="4">
        <v>40773</v>
      </c>
      <c r="I91" s="1">
        <v>700</v>
      </c>
      <c r="J91" s="1">
        <v>700</v>
      </c>
      <c r="K91" s="26">
        <f t="shared" si="12"/>
        <v>1400</v>
      </c>
    </row>
    <row r="92" spans="1:12" x14ac:dyDescent="0.15">
      <c r="A92" s="22"/>
      <c r="B92" s="1"/>
      <c r="C92" s="1"/>
      <c r="D92" s="1"/>
      <c r="E92" s="36"/>
      <c r="G92" s="22"/>
      <c r="H92" s="1"/>
      <c r="I92" s="1"/>
      <c r="J92" s="1"/>
      <c r="K92" s="36"/>
    </row>
    <row r="93" spans="1:12" x14ac:dyDescent="0.15">
      <c r="A93" s="22"/>
      <c r="B93" s="1"/>
      <c r="C93" s="1"/>
      <c r="D93" s="1"/>
      <c r="E93" s="36"/>
      <c r="G93" s="22"/>
      <c r="H93" s="1"/>
      <c r="I93" s="1"/>
      <c r="J93" s="1"/>
      <c r="K93" s="36"/>
    </row>
    <row r="94" spans="1:12" x14ac:dyDescent="0.15">
      <c r="A94" s="22"/>
      <c r="B94" s="1"/>
      <c r="C94" s="1"/>
      <c r="D94" s="1"/>
      <c r="E94" s="36"/>
      <c r="G94" s="22"/>
      <c r="H94" s="1"/>
      <c r="I94" s="1"/>
      <c r="J94" s="1"/>
      <c r="K94" s="36"/>
    </row>
    <row r="95" spans="1:12" ht="14.25" thickBot="1" x14ac:dyDescent="0.2">
      <c r="C95" s="72" t="s">
        <v>86</v>
      </c>
      <c r="D95" s="73"/>
      <c r="E95" s="51">
        <f>SUM(E85:E94)</f>
        <v>5300</v>
      </c>
      <c r="F95" t="s">
        <v>15</v>
      </c>
      <c r="I95" s="72" t="s">
        <v>86</v>
      </c>
      <c r="J95" s="73"/>
      <c r="K95" s="1">
        <f>SUM(K85,K87,K89:K91)</f>
        <v>12800</v>
      </c>
      <c r="L95" t="s">
        <v>15</v>
      </c>
    </row>
    <row r="96" spans="1:12" ht="14.25" thickBot="1" x14ac:dyDescent="0.2">
      <c r="A96" s="60" t="s">
        <v>92</v>
      </c>
      <c r="B96" s="61" t="s">
        <v>85</v>
      </c>
      <c r="C96" s="75" t="s">
        <v>93</v>
      </c>
      <c r="D96" s="74"/>
      <c r="E96" s="56">
        <f>E95</f>
        <v>5300</v>
      </c>
      <c r="F96" s="59" t="s">
        <v>15</v>
      </c>
      <c r="G96" s="60" t="s">
        <v>92</v>
      </c>
      <c r="H96" s="61" t="s">
        <v>85</v>
      </c>
      <c r="I96" s="75" t="s">
        <v>93</v>
      </c>
      <c r="J96" s="74"/>
      <c r="K96" s="56">
        <f>K95</f>
        <v>12800</v>
      </c>
      <c r="L96" s="59" t="s">
        <v>15</v>
      </c>
    </row>
    <row r="97" spans="1:23" ht="14.25" thickBot="1" x14ac:dyDescent="0.2">
      <c r="C97" s="75" t="s">
        <v>87</v>
      </c>
      <c r="D97" s="74"/>
      <c r="E97" s="56">
        <f>RANK(E96,$AA$1:$AA$26,0)</f>
        <v>10</v>
      </c>
      <c r="F97" s="59" t="s">
        <v>13</v>
      </c>
      <c r="I97" s="75" t="s">
        <v>87</v>
      </c>
      <c r="J97" s="74"/>
      <c r="K97" s="56">
        <f>RANK(K96,$AA$1:$AA$26,0)</f>
        <v>4</v>
      </c>
      <c r="L97" s="59" t="s">
        <v>13</v>
      </c>
    </row>
    <row r="98" spans="1:23" x14ac:dyDescent="0.15">
      <c r="C98" s="7"/>
      <c r="D98" s="7"/>
      <c r="E98" s="5"/>
      <c r="I98" s="7"/>
      <c r="J98" s="7"/>
      <c r="K98" s="5"/>
      <c r="O98" s="7"/>
      <c r="P98" s="7"/>
      <c r="Q98" s="5"/>
      <c r="U98" s="7"/>
      <c r="V98" s="7"/>
      <c r="W98" s="5"/>
    </row>
    <row r="99" spans="1:23" ht="14.25" thickBot="1" x14ac:dyDescent="0.2"/>
    <row r="100" spans="1:23" ht="14.25" thickBot="1" x14ac:dyDescent="0.2">
      <c r="A100" s="65"/>
      <c r="B100" s="66" t="s">
        <v>48</v>
      </c>
      <c r="C100" s="67" t="s">
        <v>52</v>
      </c>
      <c r="D100" s="67"/>
      <c r="E100" s="57" t="s">
        <v>104</v>
      </c>
      <c r="G100" s="65"/>
      <c r="H100" s="66" t="s">
        <v>49</v>
      </c>
      <c r="I100" s="67" t="s">
        <v>51</v>
      </c>
      <c r="J100" s="67"/>
      <c r="K100" s="57" t="s">
        <v>104</v>
      </c>
      <c r="M100" s="65"/>
      <c r="N100" s="66" t="s">
        <v>50</v>
      </c>
      <c r="O100" s="67"/>
      <c r="P100" s="67"/>
      <c r="Q100" s="57" t="s">
        <v>104</v>
      </c>
    </row>
    <row r="101" spans="1:23" x14ac:dyDescent="0.15">
      <c r="A101" s="21" t="s">
        <v>4</v>
      </c>
      <c r="B101" s="21" t="s">
        <v>96</v>
      </c>
      <c r="C101" s="21" t="s">
        <v>98</v>
      </c>
      <c r="D101" s="21" t="s">
        <v>99</v>
      </c>
      <c r="E101" s="21" t="s">
        <v>100</v>
      </c>
      <c r="G101" s="21" t="s">
        <v>4</v>
      </c>
      <c r="H101" s="21" t="s">
        <v>96</v>
      </c>
      <c r="I101" s="21" t="s">
        <v>98</v>
      </c>
      <c r="J101" s="21" t="s">
        <v>99</v>
      </c>
      <c r="K101" s="21" t="s">
        <v>100</v>
      </c>
      <c r="M101" s="21" t="s">
        <v>4</v>
      </c>
      <c r="N101" s="21" t="s">
        <v>96</v>
      </c>
      <c r="O101" s="21" t="s">
        <v>98</v>
      </c>
      <c r="P101" s="21" t="s">
        <v>99</v>
      </c>
      <c r="Q101" s="21" t="s">
        <v>100</v>
      </c>
    </row>
    <row r="102" spans="1:23" x14ac:dyDescent="0.15">
      <c r="A102" s="22">
        <v>1</v>
      </c>
      <c r="B102" s="4">
        <v>40767</v>
      </c>
      <c r="C102" s="1">
        <v>100</v>
      </c>
      <c r="D102" s="1">
        <v>0</v>
      </c>
      <c r="E102" s="26">
        <f>SUM(C102:D102)</f>
        <v>100</v>
      </c>
      <c r="G102" s="22">
        <v>1</v>
      </c>
      <c r="H102" s="4">
        <v>40768</v>
      </c>
      <c r="I102" s="1">
        <v>400</v>
      </c>
      <c r="J102" s="1">
        <v>700</v>
      </c>
      <c r="K102" s="26">
        <f>SUM(I102:J102)</f>
        <v>1100</v>
      </c>
      <c r="M102" s="22">
        <v>1</v>
      </c>
      <c r="N102" s="4">
        <v>40772</v>
      </c>
      <c r="O102" s="1">
        <v>200</v>
      </c>
      <c r="P102" s="1">
        <v>700</v>
      </c>
      <c r="Q102" s="26">
        <f>SUM(O102:P102)</f>
        <v>900</v>
      </c>
    </row>
    <row r="103" spans="1:23" x14ac:dyDescent="0.15">
      <c r="A103" s="22"/>
      <c r="B103" s="4"/>
      <c r="C103" s="1"/>
      <c r="D103" s="1"/>
      <c r="E103" s="36"/>
      <c r="G103" s="22">
        <v>2</v>
      </c>
      <c r="H103" s="4">
        <v>40770</v>
      </c>
      <c r="I103" s="1">
        <v>200</v>
      </c>
      <c r="J103" s="1">
        <v>200</v>
      </c>
      <c r="K103" s="26">
        <f t="shared" ref="K103:K111" si="13">SUM(I103:J103)</f>
        <v>400</v>
      </c>
      <c r="M103" s="22"/>
      <c r="N103" s="4"/>
      <c r="O103" s="1"/>
      <c r="P103" s="1"/>
      <c r="Q103" s="36"/>
    </row>
    <row r="104" spans="1:23" x14ac:dyDescent="0.15">
      <c r="A104" s="22"/>
      <c r="B104" s="4"/>
      <c r="C104" s="1"/>
      <c r="D104" s="1"/>
      <c r="E104" s="36"/>
      <c r="G104" s="22"/>
      <c r="H104" s="4"/>
      <c r="I104" s="1"/>
      <c r="J104" s="1"/>
      <c r="K104" s="36"/>
      <c r="M104" s="22"/>
      <c r="N104" s="4"/>
      <c r="O104" s="1"/>
      <c r="P104" s="1"/>
      <c r="Q104" s="36"/>
    </row>
    <row r="105" spans="1:23" x14ac:dyDescent="0.15">
      <c r="A105" s="22"/>
      <c r="B105" s="4"/>
      <c r="C105" s="1"/>
      <c r="D105" s="1"/>
      <c r="E105" s="36"/>
      <c r="G105" s="22"/>
      <c r="H105" s="4"/>
      <c r="I105" s="1"/>
      <c r="J105" s="1"/>
      <c r="K105" s="36"/>
      <c r="M105" s="22"/>
      <c r="N105" s="4"/>
      <c r="O105" s="1"/>
      <c r="P105" s="1"/>
      <c r="Q105" s="36"/>
    </row>
    <row r="106" spans="1:23" x14ac:dyDescent="0.15">
      <c r="A106" s="22"/>
      <c r="B106" s="4"/>
      <c r="C106" s="1"/>
      <c r="D106" s="1"/>
      <c r="E106" s="36"/>
      <c r="G106" s="22"/>
      <c r="H106" s="4"/>
      <c r="I106" s="1"/>
      <c r="J106" s="1"/>
      <c r="K106" s="36"/>
      <c r="M106" s="22"/>
      <c r="N106" s="1"/>
      <c r="O106" s="1"/>
      <c r="P106" s="1"/>
      <c r="Q106" s="36"/>
    </row>
    <row r="107" spans="1:23" x14ac:dyDescent="0.15">
      <c r="A107" s="22"/>
      <c r="B107" s="4"/>
      <c r="C107" s="1"/>
      <c r="D107" s="1"/>
      <c r="E107" s="36"/>
      <c r="G107" s="22"/>
      <c r="H107" s="1"/>
      <c r="I107" s="1"/>
      <c r="J107" s="1"/>
      <c r="K107" s="36"/>
      <c r="M107" s="22"/>
      <c r="N107" s="1"/>
      <c r="O107" s="1"/>
      <c r="P107" s="1"/>
      <c r="Q107" s="36"/>
    </row>
    <row r="108" spans="1:23" x14ac:dyDescent="0.15">
      <c r="A108" s="22"/>
      <c r="B108" s="1"/>
      <c r="C108" s="1"/>
      <c r="D108" s="1"/>
      <c r="E108" s="36"/>
      <c r="G108" s="22"/>
      <c r="H108" s="1"/>
      <c r="I108" s="1"/>
      <c r="J108" s="1"/>
      <c r="K108" s="36"/>
      <c r="M108" s="22"/>
      <c r="N108" s="1"/>
      <c r="O108" s="1"/>
      <c r="P108" s="1"/>
      <c r="Q108" s="36"/>
    </row>
    <row r="109" spans="1:23" x14ac:dyDescent="0.15">
      <c r="A109" s="22"/>
      <c r="B109" s="1"/>
      <c r="C109" s="1"/>
      <c r="D109" s="1"/>
      <c r="E109" s="36"/>
      <c r="G109" s="22"/>
      <c r="H109" s="1"/>
      <c r="I109" s="1"/>
      <c r="J109" s="1"/>
      <c r="K109" s="36"/>
      <c r="M109" s="22"/>
      <c r="N109" s="1"/>
      <c r="O109" s="1"/>
      <c r="P109" s="1"/>
      <c r="Q109" s="36"/>
    </row>
    <row r="110" spans="1:23" x14ac:dyDescent="0.15">
      <c r="A110" s="22"/>
      <c r="B110" s="1"/>
      <c r="C110" s="1"/>
      <c r="D110" s="1"/>
      <c r="E110" s="36"/>
      <c r="G110" s="22"/>
      <c r="H110" s="1"/>
      <c r="I110" s="1"/>
      <c r="J110" s="1"/>
      <c r="K110" s="36"/>
      <c r="M110" s="22"/>
      <c r="N110" s="1"/>
      <c r="O110" s="1"/>
      <c r="P110" s="1"/>
      <c r="Q110" s="36"/>
    </row>
    <row r="111" spans="1:23" x14ac:dyDescent="0.15">
      <c r="A111" s="22"/>
      <c r="B111" s="1"/>
      <c r="C111" s="1"/>
      <c r="D111" s="1"/>
      <c r="E111" s="36"/>
      <c r="G111" s="22"/>
      <c r="H111" s="1"/>
      <c r="I111" s="1"/>
      <c r="J111" s="1"/>
      <c r="K111" s="36"/>
      <c r="M111" s="22"/>
      <c r="N111" s="1"/>
      <c r="O111" s="1"/>
      <c r="P111" s="1"/>
      <c r="Q111" s="36"/>
    </row>
    <row r="112" spans="1:23" ht="14.25" thickBot="1" x14ac:dyDescent="0.2">
      <c r="C112" s="72" t="s">
        <v>86</v>
      </c>
      <c r="D112" s="73"/>
      <c r="E112" s="1">
        <f>SUM(E102:E111)</f>
        <v>100</v>
      </c>
      <c r="F112" t="s">
        <v>15</v>
      </c>
      <c r="I112" s="72" t="s">
        <v>86</v>
      </c>
      <c r="J112" s="73"/>
      <c r="K112" s="1">
        <f>SUM(K102:K111)</f>
        <v>1500</v>
      </c>
      <c r="L112" t="s">
        <v>15</v>
      </c>
      <c r="O112" s="72" t="s">
        <v>86</v>
      </c>
      <c r="P112" s="73"/>
      <c r="Q112" s="1">
        <f>SUM(Q102:Q111)</f>
        <v>900</v>
      </c>
      <c r="R112" t="s">
        <v>15</v>
      </c>
    </row>
    <row r="113" spans="1:24" ht="14.25" thickBot="1" x14ac:dyDescent="0.2">
      <c r="A113" s="60" t="s">
        <v>92</v>
      </c>
      <c r="B113" s="61" t="s">
        <v>88</v>
      </c>
      <c r="C113" s="75" t="s">
        <v>93</v>
      </c>
      <c r="D113" s="74"/>
      <c r="E113" s="56">
        <f>E112*0.6</f>
        <v>60</v>
      </c>
      <c r="F113" s="59" t="s">
        <v>15</v>
      </c>
      <c r="G113" s="60" t="s">
        <v>92</v>
      </c>
      <c r="H113" s="61" t="s">
        <v>88</v>
      </c>
      <c r="I113" s="75" t="s">
        <v>93</v>
      </c>
      <c r="J113" s="74"/>
      <c r="K113" s="56">
        <f>K112*0.6</f>
        <v>900</v>
      </c>
      <c r="L113" s="59" t="s">
        <v>15</v>
      </c>
      <c r="M113" s="60" t="s">
        <v>92</v>
      </c>
      <c r="N113" s="61" t="s">
        <v>88</v>
      </c>
      <c r="O113" s="75" t="s">
        <v>93</v>
      </c>
      <c r="P113" s="74"/>
      <c r="Q113" s="56">
        <f>Q112*0.6</f>
        <v>540</v>
      </c>
      <c r="R113" s="59" t="s">
        <v>15</v>
      </c>
    </row>
    <row r="114" spans="1:24" ht="14.25" thickBot="1" x14ac:dyDescent="0.2">
      <c r="C114" s="75" t="s">
        <v>87</v>
      </c>
      <c r="D114" s="74"/>
      <c r="E114" s="56">
        <f>RANK(E113,$AA$1:$AA$26,0)</f>
        <v>26</v>
      </c>
      <c r="F114" s="59" t="s">
        <v>13</v>
      </c>
      <c r="I114" s="75" t="s">
        <v>87</v>
      </c>
      <c r="J114" s="74"/>
      <c r="K114" s="56">
        <f>RANK(K113,$AA$1:$AA$26,0)</f>
        <v>16</v>
      </c>
      <c r="L114" s="59" t="s">
        <v>13</v>
      </c>
      <c r="O114" s="75" t="s">
        <v>87</v>
      </c>
      <c r="P114" s="74"/>
      <c r="Q114" s="56">
        <f>RANK(Q113,$AA$1:$AA$26,0)</f>
        <v>20</v>
      </c>
      <c r="R114" s="59" t="s">
        <v>13</v>
      </c>
    </row>
    <row r="117" spans="1:24" ht="14.25" thickBot="1" x14ac:dyDescent="0.2"/>
    <row r="118" spans="1:24" x14ac:dyDescent="0.15">
      <c r="A118" s="8" t="s">
        <v>152</v>
      </c>
      <c r="B118" s="9"/>
      <c r="C118" s="9"/>
      <c r="D118" s="9"/>
      <c r="E118" s="9"/>
      <c r="F118" s="9"/>
      <c r="G118" s="70" t="s">
        <v>11</v>
      </c>
      <c r="H118" s="16"/>
      <c r="I118" s="18" t="s">
        <v>12</v>
      </c>
      <c r="J118" s="17"/>
      <c r="K118" s="17"/>
      <c r="L118" s="17"/>
      <c r="M118" s="17"/>
      <c r="N118" s="17"/>
      <c r="O118" s="17"/>
      <c r="P118" s="17"/>
      <c r="Q118" s="17"/>
      <c r="R118" s="10"/>
      <c r="S118" s="10"/>
      <c r="T118" s="10"/>
      <c r="U118" s="10"/>
      <c r="V118" s="10"/>
      <c r="W118" s="10">
        <v>4</v>
      </c>
      <c r="X118" s="11" t="s">
        <v>16</v>
      </c>
    </row>
    <row r="119" spans="1:24" ht="14.25" thickBot="1" x14ac:dyDescent="0.2">
      <c r="A119" s="12"/>
      <c r="B119" s="13"/>
      <c r="C119" s="13"/>
      <c r="D119" s="13"/>
      <c r="E119" s="13"/>
      <c r="F119" s="13"/>
      <c r="G119" s="20"/>
      <c r="H119" s="14"/>
      <c r="I119" s="14" t="s">
        <v>102</v>
      </c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5"/>
    </row>
    <row r="121" spans="1:24" ht="14.25" thickBot="1" x14ac:dyDescent="0.2"/>
    <row r="122" spans="1:24" ht="14.25" thickBot="1" x14ac:dyDescent="0.2">
      <c r="A122" s="65"/>
      <c r="B122" s="66" t="s">
        <v>53</v>
      </c>
      <c r="C122" s="67" t="s">
        <v>58</v>
      </c>
      <c r="D122" s="67"/>
      <c r="E122" s="57" t="s">
        <v>22</v>
      </c>
      <c r="G122" s="65"/>
      <c r="H122" s="66" t="s">
        <v>54</v>
      </c>
      <c r="I122" s="67" t="s">
        <v>59</v>
      </c>
      <c r="J122" s="67"/>
      <c r="K122" s="57" t="s">
        <v>22</v>
      </c>
      <c r="M122" s="65"/>
      <c r="N122" s="66" t="s">
        <v>55</v>
      </c>
      <c r="O122" s="67" t="s">
        <v>72</v>
      </c>
      <c r="P122" s="67"/>
      <c r="Q122" s="57" t="s">
        <v>22</v>
      </c>
    </row>
    <row r="123" spans="1:24" x14ac:dyDescent="0.15">
      <c r="A123" s="21" t="s">
        <v>4</v>
      </c>
      <c r="B123" s="21" t="s">
        <v>96</v>
      </c>
      <c r="C123" s="21" t="s">
        <v>98</v>
      </c>
      <c r="D123" s="21" t="s">
        <v>99</v>
      </c>
      <c r="E123" s="21" t="s">
        <v>100</v>
      </c>
      <c r="G123" s="21" t="s">
        <v>4</v>
      </c>
      <c r="H123" s="21" t="s">
        <v>96</v>
      </c>
      <c r="I123" s="21" t="s">
        <v>98</v>
      </c>
      <c r="J123" s="21" t="s">
        <v>99</v>
      </c>
      <c r="K123" s="21" t="s">
        <v>100</v>
      </c>
      <c r="M123" s="21" t="s">
        <v>4</v>
      </c>
      <c r="N123" s="21" t="s">
        <v>96</v>
      </c>
      <c r="O123" s="21" t="s">
        <v>98</v>
      </c>
      <c r="P123" s="21" t="s">
        <v>99</v>
      </c>
      <c r="Q123" s="21" t="s">
        <v>100</v>
      </c>
    </row>
    <row r="124" spans="1:24" x14ac:dyDescent="0.15">
      <c r="A124" s="22">
        <v>1</v>
      </c>
      <c r="B124" s="49">
        <v>40766</v>
      </c>
      <c r="C124" s="1">
        <v>200</v>
      </c>
      <c r="D124" s="1">
        <v>350</v>
      </c>
      <c r="E124" s="26">
        <f>SUM(C124:D124)</f>
        <v>550</v>
      </c>
      <c r="G124" s="22">
        <v>1</v>
      </c>
      <c r="H124" s="4">
        <v>40767</v>
      </c>
      <c r="I124" s="1">
        <v>400</v>
      </c>
      <c r="J124" s="1">
        <v>350</v>
      </c>
      <c r="K124" s="26">
        <f>SUM(I124:J124)</f>
        <v>750</v>
      </c>
      <c r="M124" s="22">
        <v>1</v>
      </c>
      <c r="N124" s="4">
        <v>40769</v>
      </c>
      <c r="O124" s="1">
        <v>100</v>
      </c>
      <c r="P124" s="1">
        <v>0</v>
      </c>
      <c r="Q124" s="26">
        <f>SUM(O124:P124)</f>
        <v>100</v>
      </c>
    </row>
    <row r="125" spans="1:24" x14ac:dyDescent="0.15">
      <c r="A125" s="22">
        <v>2</v>
      </c>
      <c r="B125" s="49">
        <v>40768</v>
      </c>
      <c r="C125" s="1">
        <v>400</v>
      </c>
      <c r="D125" s="1">
        <v>100</v>
      </c>
      <c r="E125" s="26">
        <f t="shared" ref="E125:E133" si="14">SUM(C125:D125)</f>
        <v>500</v>
      </c>
      <c r="G125" s="22">
        <v>2</v>
      </c>
      <c r="H125" s="4">
        <v>40771</v>
      </c>
      <c r="I125" s="1">
        <v>400</v>
      </c>
      <c r="J125" s="1">
        <v>0</v>
      </c>
      <c r="K125" s="26">
        <f t="shared" ref="K125:K133" si="15">SUM(I125:J125)</f>
        <v>400</v>
      </c>
      <c r="M125" s="22"/>
      <c r="N125" s="4"/>
      <c r="O125" s="1"/>
      <c r="P125" s="1"/>
      <c r="Q125" s="36"/>
    </row>
    <row r="126" spans="1:24" x14ac:dyDescent="0.15">
      <c r="A126" s="22">
        <v>3</v>
      </c>
      <c r="B126" s="49">
        <v>40768</v>
      </c>
      <c r="C126" s="1">
        <v>100</v>
      </c>
      <c r="D126" s="1">
        <v>200</v>
      </c>
      <c r="E126" s="26">
        <f t="shared" si="14"/>
        <v>300</v>
      </c>
      <c r="G126" s="22">
        <v>3</v>
      </c>
      <c r="H126" s="4">
        <v>40773</v>
      </c>
      <c r="I126" s="1">
        <v>40</v>
      </c>
      <c r="J126" s="1">
        <v>0</v>
      </c>
      <c r="K126" s="26">
        <f t="shared" si="15"/>
        <v>40</v>
      </c>
      <c r="M126" s="22"/>
      <c r="N126" s="4"/>
      <c r="O126" s="1"/>
      <c r="P126" s="1"/>
      <c r="Q126" s="36"/>
    </row>
    <row r="127" spans="1:24" x14ac:dyDescent="0.15">
      <c r="A127" s="22"/>
      <c r="B127" s="49"/>
      <c r="C127" s="1"/>
      <c r="D127" s="1"/>
      <c r="E127" s="36"/>
      <c r="G127" s="22"/>
      <c r="H127" s="4"/>
      <c r="I127" s="1"/>
      <c r="J127" s="1"/>
      <c r="K127" s="36"/>
      <c r="M127" s="22"/>
      <c r="N127" s="4"/>
      <c r="O127" s="1"/>
      <c r="P127" s="1"/>
      <c r="Q127" s="36"/>
    </row>
    <row r="128" spans="1:24" x14ac:dyDescent="0.15">
      <c r="A128" s="22"/>
      <c r="B128" s="49"/>
      <c r="C128" s="1"/>
      <c r="D128" s="1"/>
      <c r="E128" s="36"/>
      <c r="G128" s="22"/>
      <c r="H128" s="31" t="s">
        <v>107</v>
      </c>
      <c r="I128" s="32"/>
      <c r="J128" s="32"/>
      <c r="K128" s="33"/>
      <c r="M128" s="22"/>
      <c r="N128" s="4"/>
      <c r="O128" s="1"/>
      <c r="P128" s="1"/>
      <c r="Q128" s="36"/>
    </row>
    <row r="129" spans="1:23" x14ac:dyDescent="0.15">
      <c r="A129" s="22"/>
      <c r="B129" s="1"/>
      <c r="C129" s="1"/>
      <c r="D129" s="1"/>
      <c r="E129" s="36"/>
      <c r="G129" s="22"/>
      <c r="H129" s="1"/>
      <c r="I129" s="1"/>
      <c r="J129" s="1"/>
      <c r="K129" s="36"/>
      <c r="M129" s="22"/>
      <c r="N129" s="1"/>
      <c r="O129" s="1"/>
      <c r="P129" s="1"/>
      <c r="Q129" s="36"/>
    </row>
    <row r="130" spans="1:23" x14ac:dyDescent="0.15">
      <c r="A130" s="22"/>
      <c r="B130" s="1"/>
      <c r="C130" s="1"/>
      <c r="D130" s="1"/>
      <c r="E130" s="36"/>
      <c r="G130" s="22"/>
      <c r="H130" s="1"/>
      <c r="I130" s="1"/>
      <c r="J130" s="1"/>
      <c r="K130" s="36"/>
      <c r="M130" s="22"/>
      <c r="N130" s="1"/>
      <c r="O130" s="1"/>
      <c r="P130" s="1"/>
      <c r="Q130" s="36"/>
    </row>
    <row r="131" spans="1:23" x14ac:dyDescent="0.15">
      <c r="A131" s="22"/>
      <c r="B131" s="1"/>
      <c r="C131" s="1"/>
      <c r="D131" s="1"/>
      <c r="E131" s="36"/>
      <c r="G131" s="22"/>
      <c r="H131" s="1"/>
      <c r="I131" s="1"/>
      <c r="J131" s="1"/>
      <c r="K131" s="36"/>
      <c r="M131" s="22"/>
      <c r="N131" s="1"/>
      <c r="O131" s="1"/>
      <c r="P131" s="1"/>
      <c r="Q131" s="36"/>
    </row>
    <row r="132" spans="1:23" x14ac:dyDescent="0.15">
      <c r="A132" s="22"/>
      <c r="B132" s="1"/>
      <c r="C132" s="1"/>
      <c r="D132" s="1"/>
      <c r="E132" s="36"/>
      <c r="G132" s="22"/>
      <c r="H132" s="1"/>
      <c r="I132" s="1"/>
      <c r="J132" s="1"/>
      <c r="K132" s="36"/>
      <c r="M132" s="22"/>
      <c r="N132" s="1"/>
      <c r="O132" s="1"/>
      <c r="P132" s="1"/>
      <c r="Q132" s="36"/>
    </row>
    <row r="133" spans="1:23" x14ac:dyDescent="0.15">
      <c r="A133" s="22"/>
      <c r="B133" s="1"/>
      <c r="C133" s="1"/>
      <c r="D133" s="1"/>
      <c r="E133" s="36"/>
      <c r="G133" s="22"/>
      <c r="H133" s="1"/>
      <c r="I133" s="1"/>
      <c r="J133" s="1"/>
      <c r="K133" s="36"/>
      <c r="M133" s="22"/>
      <c r="N133" s="1"/>
      <c r="O133" s="1"/>
      <c r="P133" s="1"/>
      <c r="Q133" s="36"/>
    </row>
    <row r="134" spans="1:23" ht="14.25" thickBot="1" x14ac:dyDescent="0.2">
      <c r="C134" s="72" t="s">
        <v>86</v>
      </c>
      <c r="D134" s="73"/>
      <c r="E134" s="51">
        <f>SUM(E124:E133)</f>
        <v>1350</v>
      </c>
      <c r="F134" t="s">
        <v>15</v>
      </c>
      <c r="I134" s="72" t="s">
        <v>86</v>
      </c>
      <c r="J134" s="73"/>
      <c r="K134" s="1">
        <f>SUM(K124:K133)</f>
        <v>1190</v>
      </c>
      <c r="L134" t="s">
        <v>15</v>
      </c>
      <c r="O134" s="72" t="s">
        <v>86</v>
      </c>
      <c r="P134" s="73"/>
      <c r="Q134" s="1">
        <f>SUM(Q124:Q133)</f>
        <v>100</v>
      </c>
      <c r="R134" t="s">
        <v>15</v>
      </c>
    </row>
    <row r="135" spans="1:23" ht="14.25" thickBot="1" x14ac:dyDescent="0.2">
      <c r="A135" s="60" t="s">
        <v>92</v>
      </c>
      <c r="B135" s="61" t="s">
        <v>88</v>
      </c>
      <c r="C135" s="75" t="s">
        <v>93</v>
      </c>
      <c r="D135" s="74"/>
      <c r="E135" s="56">
        <f>E134*0.7</f>
        <v>944.99999999999989</v>
      </c>
      <c r="F135" s="59" t="s">
        <v>15</v>
      </c>
      <c r="G135" s="60" t="s">
        <v>92</v>
      </c>
      <c r="H135" s="61" t="s">
        <v>88</v>
      </c>
      <c r="I135" s="75" t="s">
        <v>93</v>
      </c>
      <c r="J135" s="74"/>
      <c r="K135" s="56">
        <f>K134*0.7</f>
        <v>833</v>
      </c>
      <c r="L135" s="59" t="s">
        <v>15</v>
      </c>
      <c r="M135" s="60" t="s">
        <v>92</v>
      </c>
      <c r="N135" s="61" t="s">
        <v>88</v>
      </c>
      <c r="O135" s="75" t="s">
        <v>93</v>
      </c>
      <c r="P135" s="74"/>
      <c r="Q135" s="56">
        <f>Q134*0.7</f>
        <v>70</v>
      </c>
      <c r="R135" s="59" t="s">
        <v>15</v>
      </c>
    </row>
    <row r="136" spans="1:23" ht="14.25" thickBot="1" x14ac:dyDescent="0.2">
      <c r="C136" s="75" t="s">
        <v>87</v>
      </c>
      <c r="D136" s="74"/>
      <c r="E136" s="56">
        <f>RANK(E135,$AA$1:$AA$26,0)</f>
        <v>15</v>
      </c>
      <c r="F136" s="59" t="s">
        <v>13</v>
      </c>
      <c r="I136" s="75" t="s">
        <v>87</v>
      </c>
      <c r="J136" s="74"/>
      <c r="K136" s="56">
        <f>RANK(K135,$AA$1:$AA$26,0)</f>
        <v>17</v>
      </c>
      <c r="L136" s="59" t="s">
        <v>13</v>
      </c>
      <c r="O136" s="75" t="s">
        <v>87</v>
      </c>
      <c r="P136" s="74"/>
      <c r="Q136" s="56">
        <f>RANK(Q135,$AA$1:$AA$26,0)</f>
        <v>25</v>
      </c>
      <c r="R136" s="59" t="s">
        <v>13</v>
      </c>
    </row>
    <row r="137" spans="1:23" x14ac:dyDescent="0.15">
      <c r="C137" s="7"/>
      <c r="D137" s="7"/>
      <c r="E137" s="5"/>
      <c r="I137" s="7"/>
      <c r="J137" s="7"/>
      <c r="K137" s="5"/>
      <c r="O137" s="7"/>
      <c r="P137" s="7"/>
      <c r="Q137" s="5"/>
      <c r="U137" s="7"/>
      <c r="V137" s="7"/>
      <c r="W137" s="5"/>
    </row>
    <row r="138" spans="1:23" ht="14.25" thickBot="1" x14ac:dyDescent="0.2"/>
    <row r="139" spans="1:23" ht="14.25" thickBot="1" x14ac:dyDescent="0.2">
      <c r="A139" s="65"/>
      <c r="B139" s="66" t="s">
        <v>56</v>
      </c>
      <c r="C139" s="67" t="s">
        <v>57</v>
      </c>
      <c r="D139" s="67"/>
      <c r="E139" s="57" t="s">
        <v>23</v>
      </c>
    </row>
    <row r="140" spans="1:23" x14ac:dyDescent="0.15">
      <c r="A140" s="21" t="s">
        <v>4</v>
      </c>
      <c r="B140" s="21" t="s">
        <v>96</v>
      </c>
      <c r="C140" s="21" t="s">
        <v>98</v>
      </c>
      <c r="D140" s="21" t="s">
        <v>99</v>
      </c>
      <c r="E140" s="21" t="s">
        <v>100</v>
      </c>
    </row>
    <row r="141" spans="1:23" x14ac:dyDescent="0.15">
      <c r="A141" s="22">
        <v>1</v>
      </c>
      <c r="B141" s="4">
        <v>40766</v>
      </c>
      <c r="C141" s="1">
        <v>1600</v>
      </c>
      <c r="D141" s="1">
        <v>1000</v>
      </c>
      <c r="E141" s="26">
        <f>SUM(C141:D141)</f>
        <v>2600</v>
      </c>
    </row>
    <row r="142" spans="1:23" x14ac:dyDescent="0.15">
      <c r="A142" s="22">
        <v>2</v>
      </c>
      <c r="B142" s="4">
        <v>40767</v>
      </c>
      <c r="C142" s="1">
        <v>200</v>
      </c>
      <c r="D142" s="1">
        <v>200</v>
      </c>
      <c r="E142" s="36">
        <f t="shared" ref="E142:E150" si="16">SUM(C142:D142)</f>
        <v>400</v>
      </c>
    </row>
    <row r="143" spans="1:23" x14ac:dyDescent="0.15">
      <c r="A143" s="22">
        <v>3</v>
      </c>
      <c r="B143" s="4">
        <v>40768</v>
      </c>
      <c r="C143" s="1">
        <v>400</v>
      </c>
      <c r="D143" s="1">
        <v>200</v>
      </c>
      <c r="E143" s="26">
        <f t="shared" si="16"/>
        <v>600</v>
      </c>
    </row>
    <row r="144" spans="1:23" x14ac:dyDescent="0.15">
      <c r="A144" s="22">
        <v>4</v>
      </c>
      <c r="B144" s="4">
        <v>40768</v>
      </c>
      <c r="C144" s="1">
        <v>200</v>
      </c>
      <c r="D144" s="1">
        <v>200</v>
      </c>
      <c r="E144" s="36">
        <f t="shared" si="16"/>
        <v>400</v>
      </c>
    </row>
    <row r="145" spans="1:24" x14ac:dyDescent="0.15">
      <c r="A145" s="22">
        <v>5</v>
      </c>
      <c r="B145" s="4">
        <v>40769</v>
      </c>
      <c r="C145" s="1">
        <v>700</v>
      </c>
      <c r="D145" s="1">
        <v>200</v>
      </c>
      <c r="E145" s="26">
        <f t="shared" si="16"/>
        <v>900</v>
      </c>
    </row>
    <row r="146" spans="1:24" x14ac:dyDescent="0.15">
      <c r="A146" s="22">
        <v>6</v>
      </c>
      <c r="B146" s="4">
        <v>40771</v>
      </c>
      <c r="C146" s="1">
        <v>700</v>
      </c>
      <c r="D146" s="1">
        <v>700</v>
      </c>
      <c r="E146" s="26">
        <f t="shared" si="16"/>
        <v>1400</v>
      </c>
    </row>
    <row r="147" spans="1:24" x14ac:dyDescent="0.15">
      <c r="A147" s="22">
        <v>7</v>
      </c>
      <c r="B147" s="4">
        <v>40772</v>
      </c>
      <c r="C147" s="1">
        <v>400</v>
      </c>
      <c r="D147" s="1">
        <v>200</v>
      </c>
      <c r="E147" s="26">
        <f t="shared" si="16"/>
        <v>600</v>
      </c>
    </row>
    <row r="148" spans="1:24" x14ac:dyDescent="0.15">
      <c r="A148" s="22"/>
      <c r="B148" s="1"/>
      <c r="C148" s="1"/>
      <c r="D148" s="1"/>
      <c r="E148" s="36">
        <f t="shared" si="16"/>
        <v>0</v>
      </c>
    </row>
    <row r="149" spans="1:24" x14ac:dyDescent="0.15">
      <c r="A149" s="22"/>
      <c r="B149" s="1"/>
      <c r="C149" s="1"/>
      <c r="D149" s="1"/>
      <c r="E149" s="36">
        <f t="shared" si="16"/>
        <v>0</v>
      </c>
    </row>
    <row r="150" spans="1:24" x14ac:dyDescent="0.15">
      <c r="A150" s="22"/>
      <c r="B150" s="1"/>
      <c r="C150" s="1"/>
      <c r="D150" s="1"/>
      <c r="E150" s="36">
        <f t="shared" si="16"/>
        <v>0</v>
      </c>
    </row>
    <row r="151" spans="1:24" ht="14.25" thickBot="1" x14ac:dyDescent="0.2">
      <c r="C151" s="72" t="s">
        <v>86</v>
      </c>
      <c r="D151" s="73"/>
      <c r="E151" s="1">
        <f>SUM(E141,E143,E145:E147)</f>
        <v>6100</v>
      </c>
      <c r="F151" t="s">
        <v>15</v>
      </c>
    </row>
    <row r="152" spans="1:24" ht="14.25" thickBot="1" x14ac:dyDescent="0.2">
      <c r="A152" s="60" t="s">
        <v>92</v>
      </c>
      <c r="B152" s="61" t="s">
        <v>88</v>
      </c>
      <c r="C152" s="75" t="s">
        <v>93</v>
      </c>
      <c r="D152" s="74"/>
      <c r="E152" s="56">
        <f>E151*0.6</f>
        <v>3660</v>
      </c>
      <c r="F152" s="59" t="s">
        <v>15</v>
      </c>
    </row>
    <row r="153" spans="1:24" ht="14.25" thickBot="1" x14ac:dyDescent="0.2">
      <c r="C153" s="75" t="s">
        <v>87</v>
      </c>
      <c r="D153" s="74"/>
      <c r="E153" s="56">
        <f>RANK(E152,$AA$1:$AA$26,0)</f>
        <v>11</v>
      </c>
      <c r="F153" s="59" t="s">
        <v>13</v>
      </c>
    </row>
    <row r="156" spans="1:24" ht="14.25" thickBot="1" x14ac:dyDescent="0.2"/>
    <row r="157" spans="1:24" x14ac:dyDescent="0.15">
      <c r="A157" s="8" t="s">
        <v>152</v>
      </c>
      <c r="B157" s="9"/>
      <c r="C157" s="9"/>
      <c r="D157" s="9"/>
      <c r="E157" s="9"/>
      <c r="F157" s="9"/>
      <c r="G157" s="70" t="s">
        <v>11</v>
      </c>
      <c r="H157" s="16"/>
      <c r="I157" s="18" t="s">
        <v>12</v>
      </c>
      <c r="J157" s="17"/>
      <c r="K157" s="17"/>
      <c r="L157" s="17"/>
      <c r="M157" s="17"/>
      <c r="N157" s="17"/>
      <c r="O157" s="17"/>
      <c r="P157" s="17"/>
      <c r="Q157" s="17"/>
      <c r="R157" s="10"/>
      <c r="S157" s="10"/>
      <c r="T157" s="10"/>
      <c r="U157" s="10"/>
      <c r="V157" s="10"/>
      <c r="W157" s="10">
        <v>5</v>
      </c>
      <c r="X157" s="11" t="s">
        <v>16</v>
      </c>
    </row>
    <row r="158" spans="1:24" ht="14.25" thickBot="1" x14ac:dyDescent="0.2">
      <c r="A158" s="12"/>
      <c r="B158" s="13"/>
      <c r="C158" s="13"/>
      <c r="D158" s="13"/>
      <c r="E158" s="13"/>
      <c r="F158" s="13"/>
      <c r="G158" s="20"/>
      <c r="H158" s="14"/>
      <c r="I158" s="14" t="s">
        <v>102</v>
      </c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5"/>
    </row>
    <row r="160" spans="1:24" ht="14.25" thickBot="1" x14ac:dyDescent="0.2"/>
    <row r="161" spans="1:24" ht="14.25" thickBot="1" x14ac:dyDescent="0.2">
      <c r="A161" s="65"/>
      <c r="B161" s="66" t="s">
        <v>60</v>
      </c>
      <c r="C161" s="67" t="s">
        <v>66</v>
      </c>
      <c r="D161" s="67"/>
      <c r="E161" s="57" t="s">
        <v>105</v>
      </c>
      <c r="G161" s="65"/>
      <c r="H161" s="66" t="s">
        <v>61</v>
      </c>
      <c r="I161" s="67" t="s">
        <v>67</v>
      </c>
      <c r="J161" s="67"/>
      <c r="K161" s="57" t="s">
        <v>105</v>
      </c>
      <c r="M161" s="65"/>
      <c r="N161" s="66" t="s">
        <v>62</v>
      </c>
      <c r="O161" s="67" t="s">
        <v>68</v>
      </c>
      <c r="P161" s="67"/>
      <c r="Q161" s="57" t="s">
        <v>105</v>
      </c>
      <c r="S161" s="65"/>
      <c r="T161" s="66" t="s">
        <v>63</v>
      </c>
      <c r="U161" s="67" t="s">
        <v>69</v>
      </c>
      <c r="V161" s="67"/>
      <c r="W161" s="57" t="s">
        <v>105</v>
      </c>
    </row>
    <row r="162" spans="1:24" x14ac:dyDescent="0.15">
      <c r="A162" s="21" t="s">
        <v>4</v>
      </c>
      <c r="B162" s="21" t="s">
        <v>96</v>
      </c>
      <c r="C162" s="21" t="s">
        <v>98</v>
      </c>
      <c r="D162" s="21" t="s">
        <v>99</v>
      </c>
      <c r="E162" s="21" t="s">
        <v>100</v>
      </c>
      <c r="G162" s="21" t="s">
        <v>4</v>
      </c>
      <c r="H162" s="21" t="s">
        <v>96</v>
      </c>
      <c r="I162" s="21" t="s">
        <v>98</v>
      </c>
      <c r="J162" s="21" t="s">
        <v>99</v>
      </c>
      <c r="K162" s="21" t="s">
        <v>100</v>
      </c>
      <c r="M162" s="21" t="s">
        <v>4</v>
      </c>
      <c r="N162" s="21" t="s">
        <v>96</v>
      </c>
      <c r="O162" s="21" t="s">
        <v>98</v>
      </c>
      <c r="P162" s="21" t="s">
        <v>99</v>
      </c>
      <c r="Q162" s="21" t="s">
        <v>100</v>
      </c>
      <c r="S162" s="21" t="s">
        <v>4</v>
      </c>
      <c r="T162" s="21" t="s">
        <v>96</v>
      </c>
      <c r="U162" s="21" t="s">
        <v>98</v>
      </c>
      <c r="V162" s="21" t="s">
        <v>99</v>
      </c>
      <c r="W162" s="21" t="s">
        <v>100</v>
      </c>
    </row>
    <row r="163" spans="1:24" x14ac:dyDescent="0.15">
      <c r="A163" s="22">
        <v>1</v>
      </c>
      <c r="B163" s="49">
        <v>40768</v>
      </c>
      <c r="C163" s="1">
        <v>700</v>
      </c>
      <c r="D163" s="1">
        <v>500</v>
      </c>
      <c r="E163" s="36">
        <f>SUM(C163:D163)</f>
        <v>1200</v>
      </c>
      <c r="G163" s="22">
        <v>1</v>
      </c>
      <c r="H163" s="4">
        <v>40766</v>
      </c>
      <c r="I163" s="1">
        <v>700</v>
      </c>
      <c r="J163" s="1">
        <v>100</v>
      </c>
      <c r="K163" s="36">
        <f>SUM(I163:J163)</f>
        <v>800</v>
      </c>
      <c r="M163" s="22">
        <v>1</v>
      </c>
      <c r="N163" s="4">
        <v>40767</v>
      </c>
      <c r="O163" s="1">
        <v>2900</v>
      </c>
      <c r="P163" s="1">
        <v>2100</v>
      </c>
      <c r="Q163" s="36">
        <f>SUM(O163:P163)</f>
        <v>5000</v>
      </c>
      <c r="S163" s="22">
        <v>1</v>
      </c>
      <c r="T163" s="4">
        <v>40771</v>
      </c>
      <c r="U163" s="77">
        <v>100</v>
      </c>
      <c r="V163" s="1">
        <v>100</v>
      </c>
      <c r="W163" s="36">
        <f>SUM(U163:V163)</f>
        <v>200</v>
      </c>
    </row>
    <row r="164" spans="1:24" x14ac:dyDescent="0.15">
      <c r="A164" s="22"/>
      <c r="B164" s="49"/>
      <c r="C164" s="1"/>
      <c r="D164" s="1"/>
      <c r="E164" s="36"/>
      <c r="G164" s="22"/>
      <c r="H164" s="4"/>
      <c r="I164" s="1"/>
      <c r="J164" s="1"/>
      <c r="K164" s="36"/>
      <c r="M164" s="22"/>
      <c r="N164" s="4"/>
      <c r="O164" s="1"/>
      <c r="P164" s="1"/>
      <c r="Q164" s="36"/>
      <c r="S164" s="22"/>
      <c r="T164" s="4"/>
      <c r="U164" s="1"/>
      <c r="V164" s="1"/>
      <c r="W164" s="36"/>
    </row>
    <row r="165" spans="1:24" x14ac:dyDescent="0.15">
      <c r="A165" s="22"/>
      <c r="B165" s="49"/>
      <c r="C165" s="1"/>
      <c r="D165" s="1"/>
      <c r="E165" s="36"/>
      <c r="G165" s="22"/>
      <c r="H165" s="4"/>
      <c r="I165" s="1"/>
      <c r="J165" s="1"/>
      <c r="K165" s="36"/>
      <c r="M165" s="22"/>
      <c r="N165" s="4"/>
      <c r="O165" s="1"/>
      <c r="P165" s="1"/>
      <c r="Q165" s="36"/>
      <c r="S165" s="22"/>
      <c r="T165" s="1"/>
      <c r="U165" s="1"/>
      <c r="V165" s="1"/>
      <c r="W165" s="36"/>
    </row>
    <row r="166" spans="1:24" x14ac:dyDescent="0.15">
      <c r="A166" s="22"/>
      <c r="B166" s="49"/>
      <c r="C166" s="1"/>
      <c r="D166" s="1"/>
      <c r="E166" s="36"/>
      <c r="G166" s="22"/>
      <c r="H166" s="4"/>
      <c r="I166" s="1"/>
      <c r="J166" s="1"/>
      <c r="K166" s="36"/>
      <c r="M166" s="22"/>
      <c r="N166" s="4"/>
      <c r="O166" s="1"/>
      <c r="P166" s="1"/>
      <c r="Q166" s="36"/>
      <c r="S166" s="22"/>
      <c r="T166" s="1"/>
      <c r="U166" s="1"/>
      <c r="V166" s="1"/>
      <c r="W166" s="36"/>
    </row>
    <row r="167" spans="1:24" x14ac:dyDescent="0.15">
      <c r="A167" s="22"/>
      <c r="B167" s="49"/>
      <c r="C167" s="1"/>
      <c r="D167" s="1"/>
      <c r="E167" s="36"/>
      <c r="G167" s="22"/>
      <c r="H167" s="1"/>
      <c r="I167" s="1"/>
      <c r="J167" s="1"/>
      <c r="K167" s="36"/>
      <c r="M167" s="22"/>
      <c r="N167" s="4"/>
      <c r="O167" s="1"/>
      <c r="P167" s="1"/>
      <c r="Q167" s="36"/>
      <c r="S167" s="22"/>
      <c r="T167" s="1"/>
      <c r="U167" s="1"/>
      <c r="V167" s="1"/>
      <c r="W167" s="36"/>
    </row>
    <row r="168" spans="1:24" x14ac:dyDescent="0.15">
      <c r="A168" s="22"/>
      <c r="B168" s="1"/>
      <c r="C168" s="1"/>
      <c r="D168" s="1"/>
      <c r="E168" s="36"/>
      <c r="G168" s="22"/>
      <c r="H168" s="1"/>
      <c r="I168" s="1"/>
      <c r="J168" s="1"/>
      <c r="K168" s="36"/>
      <c r="M168" s="22"/>
      <c r="N168" s="1"/>
      <c r="O168" s="1"/>
      <c r="P168" s="1"/>
      <c r="Q168" s="36"/>
      <c r="S168" s="22"/>
      <c r="T168" s="1"/>
      <c r="U168" s="1"/>
      <c r="V168" s="1"/>
      <c r="W168" s="36"/>
    </row>
    <row r="169" spans="1:24" x14ac:dyDescent="0.15">
      <c r="A169" s="22"/>
      <c r="B169" s="1"/>
      <c r="C169" s="1"/>
      <c r="D169" s="1"/>
      <c r="E169" s="36"/>
      <c r="G169" s="22"/>
      <c r="H169" s="1"/>
      <c r="I169" s="1"/>
      <c r="J169" s="1"/>
      <c r="K169" s="36"/>
      <c r="M169" s="22"/>
      <c r="N169" s="1"/>
      <c r="O169" s="1"/>
      <c r="P169" s="1"/>
      <c r="Q169" s="36"/>
      <c r="S169" s="22"/>
      <c r="T169" s="1"/>
      <c r="U169" s="1"/>
      <c r="V169" s="1"/>
      <c r="W169" s="36"/>
    </row>
    <row r="170" spans="1:24" x14ac:dyDescent="0.15">
      <c r="A170" s="22"/>
      <c r="B170" s="1"/>
      <c r="C170" s="1"/>
      <c r="D170" s="1"/>
      <c r="E170" s="36"/>
      <c r="G170" s="22"/>
      <c r="H170" s="1"/>
      <c r="I170" s="1"/>
      <c r="J170" s="1"/>
      <c r="K170" s="36"/>
      <c r="M170" s="22"/>
      <c r="N170" s="1"/>
      <c r="O170" s="1"/>
      <c r="P170" s="1"/>
      <c r="Q170" s="36"/>
      <c r="S170" s="22"/>
      <c r="T170" s="1"/>
      <c r="U170" s="1"/>
      <c r="V170" s="1"/>
      <c r="W170" s="36"/>
    </row>
    <row r="171" spans="1:24" x14ac:dyDescent="0.15">
      <c r="A171" s="22"/>
      <c r="B171" s="1"/>
      <c r="C171" s="1"/>
      <c r="D171" s="1"/>
      <c r="E171" s="36"/>
      <c r="G171" s="22"/>
      <c r="H171" s="1"/>
      <c r="I171" s="1"/>
      <c r="J171" s="1"/>
      <c r="K171" s="36"/>
      <c r="M171" s="22"/>
      <c r="N171" s="1"/>
      <c r="O171" s="1"/>
      <c r="P171" s="1"/>
      <c r="Q171" s="36"/>
      <c r="S171" s="22"/>
      <c r="T171" s="1"/>
      <c r="U171" s="1"/>
      <c r="V171" s="1"/>
      <c r="W171" s="36"/>
    </row>
    <row r="172" spans="1:24" x14ac:dyDescent="0.15">
      <c r="A172" s="22"/>
      <c r="B172" s="1"/>
      <c r="C172" s="1"/>
      <c r="D172" s="1"/>
      <c r="E172" s="36"/>
      <c r="G172" s="22"/>
      <c r="H172" s="1"/>
      <c r="I172" s="1"/>
      <c r="J172" s="1"/>
      <c r="K172" s="36"/>
      <c r="M172" s="22"/>
      <c r="N172" s="1"/>
      <c r="O172" s="1"/>
      <c r="P172" s="1"/>
      <c r="Q172" s="36"/>
      <c r="S172" s="22"/>
      <c r="T172" s="1"/>
      <c r="U172" s="1"/>
      <c r="V172" s="1"/>
      <c r="W172" s="36"/>
    </row>
    <row r="173" spans="1:24" ht="14.25" thickBot="1" x14ac:dyDescent="0.2">
      <c r="C173" s="72" t="s">
        <v>86</v>
      </c>
      <c r="D173" s="73"/>
      <c r="E173" s="51">
        <f>SUM(E163:E172)</f>
        <v>1200</v>
      </c>
      <c r="F173" t="s">
        <v>15</v>
      </c>
      <c r="I173" s="72" t="s">
        <v>86</v>
      </c>
      <c r="J173" s="73"/>
      <c r="K173" s="1">
        <f>SUM(K163:K172)</f>
        <v>800</v>
      </c>
      <c r="L173" t="s">
        <v>15</v>
      </c>
      <c r="O173" s="72" t="s">
        <v>86</v>
      </c>
      <c r="P173" s="73"/>
      <c r="Q173" s="1">
        <f>SUM(Q163:Q172)</f>
        <v>5000</v>
      </c>
      <c r="R173" t="s">
        <v>15</v>
      </c>
      <c r="U173" s="72" t="s">
        <v>86</v>
      </c>
      <c r="V173" s="73"/>
      <c r="W173" s="1">
        <f>SUM(W163:W172)</f>
        <v>200</v>
      </c>
      <c r="X173" t="s">
        <v>15</v>
      </c>
    </row>
    <row r="174" spans="1:24" ht="14.25" thickBot="1" x14ac:dyDescent="0.2">
      <c r="A174" s="60" t="s">
        <v>92</v>
      </c>
      <c r="B174" s="61" t="s">
        <v>88</v>
      </c>
      <c r="C174" s="75" t="s">
        <v>93</v>
      </c>
      <c r="D174" s="74"/>
      <c r="E174" s="56">
        <f>E173*0.6</f>
        <v>720</v>
      </c>
      <c r="F174" s="59" t="s">
        <v>15</v>
      </c>
      <c r="G174" s="60" t="s">
        <v>92</v>
      </c>
      <c r="H174" s="61" t="s">
        <v>88</v>
      </c>
      <c r="I174" s="75" t="s">
        <v>93</v>
      </c>
      <c r="J174" s="74"/>
      <c r="K174" s="56">
        <f>K173*0.6</f>
        <v>480</v>
      </c>
      <c r="L174" s="59" t="s">
        <v>15</v>
      </c>
      <c r="M174" s="60" t="s">
        <v>92</v>
      </c>
      <c r="N174" s="61" t="s">
        <v>88</v>
      </c>
      <c r="O174" s="75" t="s">
        <v>93</v>
      </c>
      <c r="P174" s="74"/>
      <c r="Q174" s="56">
        <f>Q173*0.6</f>
        <v>3000</v>
      </c>
      <c r="R174" s="59" t="s">
        <v>15</v>
      </c>
      <c r="S174" s="60" t="s">
        <v>92</v>
      </c>
      <c r="T174" s="61" t="s">
        <v>88</v>
      </c>
      <c r="U174" s="75" t="s">
        <v>93</v>
      </c>
      <c r="V174" s="74"/>
      <c r="W174" s="56">
        <f>W173*0.6</f>
        <v>120</v>
      </c>
      <c r="X174" s="59" t="s">
        <v>15</v>
      </c>
    </row>
    <row r="175" spans="1:24" ht="14.25" thickBot="1" x14ac:dyDescent="0.2">
      <c r="C175" s="75" t="s">
        <v>87</v>
      </c>
      <c r="D175" s="74"/>
      <c r="E175" s="56">
        <f>RANK(E174,$AA$1:$AA$26,0)</f>
        <v>18</v>
      </c>
      <c r="F175" s="59" t="s">
        <v>13</v>
      </c>
      <c r="I175" s="75" t="s">
        <v>87</v>
      </c>
      <c r="J175" s="74"/>
      <c r="K175" s="56">
        <f>RANK(K174,$AA$1:$AA$26,0)</f>
        <v>21</v>
      </c>
      <c r="L175" s="59" t="s">
        <v>13</v>
      </c>
      <c r="O175" s="75" t="s">
        <v>87</v>
      </c>
      <c r="P175" s="74"/>
      <c r="Q175" s="56">
        <f>RANK(Q174,$AA$1:$AA$26,0)</f>
        <v>13</v>
      </c>
      <c r="R175" s="59" t="s">
        <v>13</v>
      </c>
      <c r="U175" s="75" t="s">
        <v>87</v>
      </c>
      <c r="V175" s="74"/>
      <c r="W175" s="56">
        <f>RANK(W174,$AA$1:$AA$26,0)</f>
        <v>23</v>
      </c>
      <c r="X175" s="59" t="s">
        <v>13</v>
      </c>
    </row>
    <row r="176" spans="1:24" x14ac:dyDescent="0.15">
      <c r="C176" s="7"/>
      <c r="D176" s="7"/>
      <c r="E176" s="5"/>
      <c r="I176" s="7"/>
      <c r="J176" s="7"/>
      <c r="K176" s="5"/>
      <c r="O176" s="7"/>
      <c r="P176" s="7"/>
      <c r="Q176" s="5"/>
      <c r="U176" s="7"/>
      <c r="V176" s="7"/>
      <c r="W176" s="5"/>
    </row>
    <row r="177" spans="1:12" ht="14.25" thickBot="1" x14ac:dyDescent="0.2"/>
    <row r="178" spans="1:12" ht="14.25" thickBot="1" x14ac:dyDescent="0.2">
      <c r="A178" s="65"/>
      <c r="B178" s="66" t="s">
        <v>64</v>
      </c>
      <c r="C178" s="67" t="s">
        <v>70</v>
      </c>
      <c r="D178" s="67"/>
      <c r="E178" s="57" t="s">
        <v>105</v>
      </c>
      <c r="G178" s="65"/>
      <c r="H178" s="66" t="s">
        <v>65</v>
      </c>
      <c r="I178" s="67" t="s">
        <v>71</v>
      </c>
      <c r="J178" s="67"/>
      <c r="K178" s="57" t="s">
        <v>105</v>
      </c>
    </row>
    <row r="179" spans="1:12" x14ac:dyDescent="0.15">
      <c r="A179" s="21" t="s">
        <v>4</v>
      </c>
      <c r="B179" s="21" t="s">
        <v>96</v>
      </c>
      <c r="C179" s="21" t="s">
        <v>98</v>
      </c>
      <c r="D179" s="21" t="s">
        <v>99</v>
      </c>
      <c r="E179" s="21" t="s">
        <v>100</v>
      </c>
      <c r="G179" s="21" t="s">
        <v>4</v>
      </c>
      <c r="H179" s="21" t="s">
        <v>96</v>
      </c>
      <c r="I179" s="21" t="s">
        <v>98</v>
      </c>
      <c r="J179" s="21" t="s">
        <v>99</v>
      </c>
      <c r="K179" s="21" t="s">
        <v>100</v>
      </c>
    </row>
    <row r="180" spans="1:12" x14ac:dyDescent="0.15">
      <c r="A180" s="22">
        <v>1</v>
      </c>
      <c r="B180" s="4">
        <v>40771</v>
      </c>
      <c r="C180" s="1">
        <v>200</v>
      </c>
      <c r="D180" s="1">
        <v>100</v>
      </c>
      <c r="E180" s="36">
        <f>SUM(C180:D180)</f>
        <v>300</v>
      </c>
      <c r="G180" s="22">
        <v>1</v>
      </c>
      <c r="H180" s="4">
        <v>40769</v>
      </c>
      <c r="I180" s="1">
        <v>200</v>
      </c>
      <c r="J180" s="1">
        <v>0</v>
      </c>
      <c r="K180" s="36">
        <f>SUM(I180:J180)</f>
        <v>200</v>
      </c>
    </row>
    <row r="181" spans="1:12" x14ac:dyDescent="0.15">
      <c r="A181" s="22"/>
      <c r="B181" s="4"/>
      <c r="C181" s="1"/>
      <c r="D181" s="1"/>
      <c r="E181" s="36"/>
      <c r="G181" s="22"/>
      <c r="H181" s="4"/>
      <c r="I181" s="1"/>
      <c r="J181" s="1"/>
      <c r="K181" s="36"/>
    </row>
    <row r="182" spans="1:12" x14ac:dyDescent="0.15">
      <c r="A182" s="22"/>
      <c r="B182" s="4"/>
      <c r="C182" s="1"/>
      <c r="D182" s="1"/>
      <c r="E182" s="36"/>
      <c r="G182" s="22"/>
      <c r="H182" s="4"/>
      <c r="I182" s="1"/>
      <c r="J182" s="1"/>
      <c r="K182" s="36"/>
    </row>
    <row r="183" spans="1:12" x14ac:dyDescent="0.15">
      <c r="A183" s="22"/>
      <c r="B183" s="4"/>
      <c r="C183" s="1"/>
      <c r="D183" s="1"/>
      <c r="E183" s="36"/>
      <c r="G183" s="22"/>
      <c r="H183" s="4"/>
      <c r="I183" s="1"/>
      <c r="J183" s="1"/>
      <c r="K183" s="36"/>
    </row>
    <row r="184" spans="1:12" x14ac:dyDescent="0.15">
      <c r="A184" s="22"/>
      <c r="B184" s="4"/>
      <c r="C184" s="1"/>
      <c r="D184" s="1"/>
      <c r="E184" s="36"/>
      <c r="G184" s="22"/>
      <c r="H184" s="4"/>
      <c r="I184" s="1"/>
      <c r="J184" s="1"/>
      <c r="K184" s="36"/>
    </row>
    <row r="185" spans="1:12" x14ac:dyDescent="0.15">
      <c r="A185" s="22"/>
      <c r="B185" s="4"/>
      <c r="C185" s="1"/>
      <c r="D185" s="1"/>
      <c r="E185" s="36"/>
      <c r="G185" s="22"/>
      <c r="H185" s="1"/>
      <c r="I185" s="1"/>
      <c r="J185" s="1"/>
      <c r="K185" s="36"/>
    </row>
    <row r="186" spans="1:12" x14ac:dyDescent="0.15">
      <c r="A186" s="22"/>
      <c r="B186" s="1"/>
      <c r="C186" s="1"/>
      <c r="D186" s="1"/>
      <c r="E186" s="36"/>
      <c r="G186" s="22"/>
      <c r="H186" s="1"/>
      <c r="I186" s="1"/>
      <c r="J186" s="1"/>
      <c r="K186" s="36"/>
    </row>
    <row r="187" spans="1:12" x14ac:dyDescent="0.15">
      <c r="A187" s="22"/>
      <c r="B187" s="1"/>
      <c r="C187" s="1"/>
      <c r="D187" s="1"/>
      <c r="E187" s="36"/>
      <c r="G187" s="22"/>
      <c r="H187" s="1"/>
      <c r="I187" s="1"/>
      <c r="J187" s="1"/>
      <c r="K187" s="36"/>
    </row>
    <row r="188" spans="1:12" x14ac:dyDescent="0.15">
      <c r="A188" s="22"/>
      <c r="B188" s="1"/>
      <c r="C188" s="1"/>
      <c r="D188" s="1"/>
      <c r="E188" s="36"/>
      <c r="G188" s="22"/>
      <c r="H188" s="1"/>
      <c r="I188" s="1"/>
      <c r="J188" s="1"/>
      <c r="K188" s="36"/>
    </row>
    <row r="189" spans="1:12" x14ac:dyDescent="0.15">
      <c r="A189" s="22"/>
      <c r="B189" s="1"/>
      <c r="C189" s="1"/>
      <c r="D189" s="1"/>
      <c r="E189" s="36"/>
      <c r="G189" s="22"/>
      <c r="H189" s="1"/>
      <c r="I189" s="1"/>
      <c r="J189" s="1"/>
      <c r="K189" s="36"/>
    </row>
    <row r="190" spans="1:12" ht="14.25" thickBot="1" x14ac:dyDescent="0.2">
      <c r="C190" s="72" t="s">
        <v>86</v>
      </c>
      <c r="D190" s="73"/>
      <c r="E190" s="1">
        <f>SUM(E180:E189)</f>
        <v>300</v>
      </c>
      <c r="F190" t="s">
        <v>15</v>
      </c>
      <c r="I190" s="72" t="s">
        <v>86</v>
      </c>
      <c r="J190" s="73"/>
      <c r="K190" s="1">
        <f>SUM(K180:K189)</f>
        <v>200</v>
      </c>
      <c r="L190" t="s">
        <v>15</v>
      </c>
    </row>
    <row r="191" spans="1:12" ht="14.25" thickBot="1" x14ac:dyDescent="0.2">
      <c r="A191" s="60" t="s">
        <v>92</v>
      </c>
      <c r="B191" s="61" t="s">
        <v>88</v>
      </c>
      <c r="C191" s="75" t="s">
        <v>93</v>
      </c>
      <c r="D191" s="74"/>
      <c r="E191" s="56">
        <f>E190*0.6</f>
        <v>180</v>
      </c>
      <c r="F191" s="59" t="s">
        <v>15</v>
      </c>
      <c r="G191" s="60" t="s">
        <v>92</v>
      </c>
      <c r="H191" s="61" t="s">
        <v>88</v>
      </c>
      <c r="I191" s="75" t="s">
        <v>93</v>
      </c>
      <c r="J191" s="74"/>
      <c r="K191" s="56">
        <f>K190*0.6</f>
        <v>120</v>
      </c>
      <c r="L191" s="59" t="s">
        <v>15</v>
      </c>
    </row>
    <row r="192" spans="1:12" ht="14.25" thickBot="1" x14ac:dyDescent="0.2">
      <c r="C192" s="75" t="s">
        <v>87</v>
      </c>
      <c r="D192" s="74"/>
      <c r="E192" s="56">
        <f>RANK(E191,$AA$1:$AA$26,0)</f>
        <v>22</v>
      </c>
      <c r="F192" s="59" t="s">
        <v>13</v>
      </c>
      <c r="I192" s="75" t="s">
        <v>87</v>
      </c>
      <c r="J192" s="74"/>
      <c r="K192" s="56">
        <f>RANK(K191,$AA$1:$AA$26,0)</f>
        <v>23</v>
      </c>
      <c r="L192" s="59" t="s">
        <v>13</v>
      </c>
    </row>
    <row r="195" spans="1:28" ht="14.25" thickBot="1" x14ac:dyDescent="0.2"/>
    <row r="196" spans="1:28" x14ac:dyDescent="0.15">
      <c r="A196" s="8" t="s">
        <v>153</v>
      </c>
      <c r="B196" s="9"/>
      <c r="C196" s="9"/>
      <c r="D196" s="9"/>
      <c r="E196" s="9"/>
      <c r="F196" s="9"/>
      <c r="G196" s="70" t="s">
        <v>11</v>
      </c>
      <c r="H196" s="16"/>
      <c r="I196" s="18"/>
      <c r="J196" s="17"/>
      <c r="K196" s="17"/>
      <c r="L196" s="17"/>
      <c r="M196" s="17"/>
      <c r="N196" s="17"/>
      <c r="O196" s="17"/>
      <c r="P196" s="17"/>
      <c r="Q196" s="17"/>
      <c r="R196" s="10"/>
      <c r="S196" s="10"/>
      <c r="T196" s="10"/>
      <c r="U196" s="10"/>
      <c r="V196" s="10"/>
      <c r="W196" s="10">
        <v>1</v>
      </c>
      <c r="X196" s="11" t="s">
        <v>154</v>
      </c>
    </row>
    <row r="197" spans="1:28" ht="14.25" thickBot="1" x14ac:dyDescent="0.2">
      <c r="A197" s="12"/>
      <c r="B197" s="13"/>
      <c r="C197" s="13"/>
      <c r="D197" s="13"/>
      <c r="E197" s="13"/>
      <c r="F197" s="13"/>
      <c r="G197" s="20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5"/>
    </row>
    <row r="198" spans="1:28" x14ac:dyDescent="0.15">
      <c r="Z198" t="str">
        <f>B200</f>
        <v>日本大学 Aチーム</v>
      </c>
      <c r="AB198">
        <f>E206</f>
        <v>24840</v>
      </c>
    </row>
    <row r="199" spans="1:28" ht="14.25" thickBot="1" x14ac:dyDescent="0.2">
      <c r="Z199" t="str">
        <f>H200</f>
        <v>日本大学 Bチーム</v>
      </c>
      <c r="AB199">
        <f>K206</f>
        <v>31040</v>
      </c>
    </row>
    <row r="200" spans="1:28" ht="14.25" thickBot="1" x14ac:dyDescent="0.2">
      <c r="B200" s="75" t="s">
        <v>155</v>
      </c>
      <c r="C200" s="92"/>
      <c r="D200" s="92"/>
      <c r="E200" s="93"/>
      <c r="H200" s="75" t="s">
        <v>161</v>
      </c>
      <c r="I200" s="92"/>
      <c r="J200" s="92"/>
      <c r="K200" s="93"/>
      <c r="M200" s="5"/>
      <c r="N200" s="76" t="s">
        <v>162</v>
      </c>
      <c r="O200" s="94"/>
      <c r="P200" s="94"/>
      <c r="Q200" s="95"/>
      <c r="T200" s="75" t="s">
        <v>163</v>
      </c>
      <c r="U200" s="92"/>
      <c r="V200" s="92"/>
      <c r="W200" s="93"/>
      <c r="Z200" t="str">
        <f>N200</f>
        <v>中央大学 Aチーム</v>
      </c>
      <c r="AB200">
        <f>Q206</f>
        <v>22400</v>
      </c>
    </row>
    <row r="201" spans="1:28" x14ac:dyDescent="0.15">
      <c r="A201" s="22" t="s">
        <v>156</v>
      </c>
      <c r="B201" s="91" t="s">
        <v>157</v>
      </c>
      <c r="C201" s="91"/>
      <c r="D201" s="91"/>
      <c r="E201" s="21" t="s">
        <v>93</v>
      </c>
      <c r="G201" s="22" t="s">
        <v>156</v>
      </c>
      <c r="H201" s="91" t="s">
        <v>157</v>
      </c>
      <c r="I201" s="91"/>
      <c r="J201" s="91"/>
      <c r="K201" s="21" t="s">
        <v>93</v>
      </c>
      <c r="M201" s="22" t="s">
        <v>156</v>
      </c>
      <c r="N201" s="91" t="s">
        <v>157</v>
      </c>
      <c r="O201" s="91"/>
      <c r="P201" s="91"/>
      <c r="Q201" s="21" t="s">
        <v>93</v>
      </c>
      <c r="S201" s="22" t="s">
        <v>156</v>
      </c>
      <c r="T201" s="91" t="s">
        <v>157</v>
      </c>
      <c r="U201" s="91"/>
      <c r="V201" s="91"/>
      <c r="W201" s="21" t="s">
        <v>93</v>
      </c>
      <c r="Z201" t="str">
        <f>T200</f>
        <v>中央大学 Bチーム</v>
      </c>
      <c r="AB201">
        <f>W206</f>
        <v>9540</v>
      </c>
    </row>
    <row r="202" spans="1:28" x14ac:dyDescent="0.15">
      <c r="A202" s="22">
        <v>1</v>
      </c>
      <c r="B202" s="27" t="s">
        <v>158</v>
      </c>
      <c r="C202" s="27"/>
      <c r="D202" s="27"/>
      <c r="E202" s="1">
        <v>7370</v>
      </c>
      <c r="G202" s="22">
        <v>1</v>
      </c>
      <c r="H202" s="27" t="s">
        <v>168</v>
      </c>
      <c r="I202" s="27"/>
      <c r="J202" s="27"/>
      <c r="K202" s="1">
        <v>14740</v>
      </c>
      <c r="M202" s="22">
        <v>1</v>
      </c>
      <c r="N202" s="27" t="s">
        <v>172</v>
      </c>
      <c r="O202" s="27"/>
      <c r="P202" s="27"/>
      <c r="Q202" s="1">
        <v>16800</v>
      </c>
      <c r="S202" s="22">
        <v>1</v>
      </c>
      <c r="T202" s="27" t="s">
        <v>174</v>
      </c>
      <c r="U202" s="27"/>
      <c r="V202" s="27"/>
      <c r="W202" s="1">
        <v>6210</v>
      </c>
      <c r="Z202" t="str">
        <f>B212</f>
        <v>青山学院大学 Aチーム</v>
      </c>
      <c r="AB202">
        <f>E217</f>
        <v>18100</v>
      </c>
    </row>
    <row r="203" spans="1:28" x14ac:dyDescent="0.15">
      <c r="A203" s="22">
        <v>2</v>
      </c>
      <c r="B203" s="27" t="s">
        <v>159</v>
      </c>
      <c r="C203" s="27"/>
      <c r="D203" s="27"/>
      <c r="E203" s="1">
        <v>10450</v>
      </c>
      <c r="G203" s="22">
        <v>2</v>
      </c>
      <c r="H203" s="27" t="s">
        <v>169</v>
      </c>
      <c r="I203" s="27"/>
      <c r="J203" s="27"/>
      <c r="K203" s="1">
        <v>14500</v>
      </c>
      <c r="M203" s="22">
        <v>2</v>
      </c>
      <c r="N203" s="27" t="s">
        <v>173</v>
      </c>
      <c r="O203" s="27"/>
      <c r="P203" s="27"/>
      <c r="Q203" s="1">
        <v>5600</v>
      </c>
      <c r="S203" s="22">
        <v>2</v>
      </c>
      <c r="T203" s="27" t="s">
        <v>175</v>
      </c>
      <c r="U203" s="27"/>
      <c r="V203" s="27"/>
      <c r="W203" s="1">
        <v>3330</v>
      </c>
      <c r="Z203" t="str">
        <f>H212</f>
        <v>青山学院大学 Bチーム</v>
      </c>
      <c r="AB203">
        <f>K217</f>
        <v>1500</v>
      </c>
    </row>
    <row r="204" spans="1:28" x14ac:dyDescent="0.15">
      <c r="A204" s="22">
        <v>3</v>
      </c>
      <c r="B204" s="27" t="s">
        <v>160</v>
      </c>
      <c r="C204" s="27"/>
      <c r="D204" s="27"/>
      <c r="E204" s="1">
        <v>7020</v>
      </c>
      <c r="G204" s="22">
        <v>3</v>
      </c>
      <c r="H204" s="27" t="s">
        <v>170</v>
      </c>
      <c r="I204" s="27"/>
      <c r="J204" s="27"/>
      <c r="K204" s="1">
        <v>1200</v>
      </c>
      <c r="M204" s="22"/>
      <c r="N204" s="27"/>
      <c r="O204" s="27"/>
      <c r="P204" s="27"/>
      <c r="Q204" s="1"/>
      <c r="S204" s="22"/>
      <c r="T204" s="27"/>
      <c r="U204" s="27"/>
      <c r="V204" s="27"/>
      <c r="W204" s="1"/>
      <c r="Z204" t="str">
        <f>N212</f>
        <v>東海大学</v>
      </c>
      <c r="AB204">
        <f>Q217</f>
        <v>1848</v>
      </c>
    </row>
    <row r="205" spans="1:28" ht="14.25" thickBot="1" x14ac:dyDescent="0.2">
      <c r="A205" s="38"/>
      <c r="B205" s="27"/>
      <c r="C205" s="71"/>
      <c r="D205" s="71"/>
      <c r="E205" s="51"/>
      <c r="G205" s="22">
        <v>4</v>
      </c>
      <c r="H205" s="27" t="s">
        <v>171</v>
      </c>
      <c r="I205" s="71"/>
      <c r="J205" s="71"/>
      <c r="K205" s="51">
        <v>600</v>
      </c>
      <c r="M205" s="38"/>
      <c r="N205" s="27"/>
      <c r="O205" s="71"/>
      <c r="P205" s="71"/>
      <c r="Q205" s="51"/>
      <c r="S205" s="38"/>
      <c r="T205" s="27"/>
      <c r="U205" s="71"/>
      <c r="V205" s="71"/>
      <c r="W205" s="51"/>
      <c r="Z205" t="str">
        <f>T212</f>
        <v>関東学院大学</v>
      </c>
      <c r="AB205">
        <f>W217</f>
        <v>3660</v>
      </c>
    </row>
    <row r="206" spans="1:28" x14ac:dyDescent="0.15">
      <c r="C206" s="85" t="s">
        <v>84</v>
      </c>
      <c r="D206" s="86"/>
      <c r="E206" s="87">
        <f>SUM(E202:E205)</f>
        <v>24840</v>
      </c>
      <c r="I206" s="85" t="s">
        <v>84</v>
      </c>
      <c r="J206" s="86"/>
      <c r="K206" s="87">
        <f>SUM(K202:K205)</f>
        <v>31040</v>
      </c>
      <c r="O206" s="85" t="s">
        <v>84</v>
      </c>
      <c r="P206" s="86"/>
      <c r="Q206" s="87">
        <f>SUM(Q202:Q205)</f>
        <v>22400</v>
      </c>
      <c r="U206" s="85" t="s">
        <v>84</v>
      </c>
      <c r="V206" s="86"/>
      <c r="W206" s="87">
        <f>SUM(W202:W205)</f>
        <v>9540</v>
      </c>
      <c r="Z206" t="str">
        <f>B224</f>
        <v>学習院大学</v>
      </c>
      <c r="AB206">
        <f>E232</f>
        <v>4620</v>
      </c>
    </row>
    <row r="207" spans="1:28" ht="14.25" thickBot="1" x14ac:dyDescent="0.2">
      <c r="C207" s="88" t="s">
        <v>87</v>
      </c>
      <c r="D207" s="89"/>
      <c r="E207" s="90">
        <f>RANK(E206,$AB$198:$AB$206,0)</f>
        <v>2</v>
      </c>
      <c r="I207" s="88" t="s">
        <v>87</v>
      </c>
      <c r="J207" s="89"/>
      <c r="K207" s="90">
        <f>RANK(K206,$AB$198:$AB$206,0)</f>
        <v>1</v>
      </c>
      <c r="O207" s="88" t="s">
        <v>87</v>
      </c>
      <c r="P207" s="89"/>
      <c r="Q207" s="90">
        <f>RANK(Q206,$AB$198:$AB$206,0)</f>
        <v>3</v>
      </c>
      <c r="U207" s="88" t="s">
        <v>87</v>
      </c>
      <c r="V207" s="89"/>
      <c r="W207" s="90">
        <f>RANK(W206,$AB$198:$AB$206,0)</f>
        <v>5</v>
      </c>
    </row>
    <row r="211" spans="1:23" ht="14.25" thickBot="1" x14ac:dyDescent="0.2"/>
    <row r="212" spans="1:23" ht="14.25" thickBot="1" x14ac:dyDescent="0.2">
      <c r="B212" s="75" t="s">
        <v>165</v>
      </c>
      <c r="C212" s="92"/>
      <c r="D212" s="92"/>
      <c r="E212" s="93"/>
      <c r="H212" s="75" t="s">
        <v>164</v>
      </c>
      <c r="I212" s="92"/>
      <c r="J212" s="92"/>
      <c r="K212" s="93"/>
      <c r="N212" s="75" t="s">
        <v>167</v>
      </c>
      <c r="O212" s="92"/>
      <c r="P212" s="92"/>
      <c r="Q212" s="93"/>
      <c r="T212" s="75" t="s">
        <v>191</v>
      </c>
      <c r="U212" s="92"/>
      <c r="V212" s="92"/>
      <c r="W212" s="93"/>
    </row>
    <row r="213" spans="1:23" x14ac:dyDescent="0.15">
      <c r="A213" s="22" t="s">
        <v>156</v>
      </c>
      <c r="B213" s="91" t="s">
        <v>157</v>
      </c>
      <c r="C213" s="91"/>
      <c r="D213" s="91"/>
      <c r="E213" s="21" t="s">
        <v>93</v>
      </c>
      <c r="G213" s="22" t="s">
        <v>156</v>
      </c>
      <c r="H213" s="91" t="s">
        <v>157</v>
      </c>
      <c r="I213" s="91"/>
      <c r="J213" s="91"/>
      <c r="K213" s="21" t="s">
        <v>93</v>
      </c>
      <c r="M213" s="22" t="s">
        <v>156</v>
      </c>
      <c r="N213" s="91" t="s">
        <v>157</v>
      </c>
      <c r="O213" s="91"/>
      <c r="P213" s="91"/>
      <c r="Q213" s="21" t="s">
        <v>93</v>
      </c>
      <c r="S213" s="22" t="s">
        <v>156</v>
      </c>
      <c r="T213" s="91" t="s">
        <v>157</v>
      </c>
      <c r="U213" s="91"/>
      <c r="V213" s="91"/>
      <c r="W213" s="21" t="s">
        <v>93</v>
      </c>
    </row>
    <row r="214" spans="1:23" x14ac:dyDescent="0.15">
      <c r="A214" s="22">
        <v>1</v>
      </c>
      <c r="B214" s="27" t="s">
        <v>176</v>
      </c>
      <c r="C214" s="27"/>
      <c r="D214" s="27"/>
      <c r="E214" s="1">
        <v>5300</v>
      </c>
      <c r="G214" s="22">
        <v>1</v>
      </c>
      <c r="H214" s="27" t="s">
        <v>178</v>
      </c>
      <c r="I214" s="27"/>
      <c r="J214" s="27"/>
      <c r="K214" s="1">
        <v>60</v>
      </c>
      <c r="M214" s="22">
        <v>1</v>
      </c>
      <c r="N214" s="27" t="s">
        <v>181</v>
      </c>
      <c r="O214" s="27"/>
      <c r="P214" s="27"/>
      <c r="Q214" s="1">
        <v>945</v>
      </c>
      <c r="S214" s="22">
        <v>1</v>
      </c>
      <c r="T214" s="27" t="s">
        <v>184</v>
      </c>
      <c r="U214" s="27"/>
      <c r="V214" s="27"/>
      <c r="W214" s="1">
        <v>3660</v>
      </c>
    </row>
    <row r="215" spans="1:23" x14ac:dyDescent="0.15">
      <c r="A215" s="22">
        <v>2</v>
      </c>
      <c r="B215" s="27" t="s">
        <v>177</v>
      </c>
      <c r="C215" s="27"/>
      <c r="D215" s="27"/>
      <c r="E215" s="1">
        <v>12800</v>
      </c>
      <c r="G215" s="22">
        <v>2</v>
      </c>
      <c r="H215" s="27" t="s">
        <v>179</v>
      </c>
      <c r="I215" s="27"/>
      <c r="J215" s="27"/>
      <c r="K215" s="1">
        <v>900</v>
      </c>
      <c r="M215" s="22">
        <v>2</v>
      </c>
      <c r="N215" s="27" t="s">
        <v>182</v>
      </c>
      <c r="O215" s="27"/>
      <c r="P215" s="27"/>
      <c r="Q215" s="1">
        <v>833</v>
      </c>
      <c r="S215" s="22"/>
      <c r="T215" s="27"/>
      <c r="U215" s="27"/>
      <c r="V215" s="27"/>
      <c r="W215" s="1"/>
    </row>
    <row r="216" spans="1:23" ht="14.25" thickBot="1" x14ac:dyDescent="0.2">
      <c r="A216" s="22"/>
      <c r="B216" s="27"/>
      <c r="C216" s="71"/>
      <c r="D216" s="71"/>
      <c r="E216" s="51"/>
      <c r="G216" s="22">
        <v>3</v>
      </c>
      <c r="H216" s="27" t="s">
        <v>180</v>
      </c>
      <c r="I216" s="71"/>
      <c r="J216" s="71"/>
      <c r="K216" s="51">
        <v>540</v>
      </c>
      <c r="M216" s="22">
        <v>3</v>
      </c>
      <c r="N216" s="27" t="s">
        <v>183</v>
      </c>
      <c r="O216" s="71"/>
      <c r="P216" s="71"/>
      <c r="Q216" s="51">
        <v>70</v>
      </c>
      <c r="S216" s="22"/>
      <c r="T216" s="27"/>
      <c r="U216" s="71"/>
      <c r="V216" s="71"/>
      <c r="W216" s="51"/>
    </row>
    <row r="217" spans="1:23" x14ac:dyDescent="0.15">
      <c r="C217" s="85" t="s">
        <v>84</v>
      </c>
      <c r="D217" s="86"/>
      <c r="E217" s="87">
        <f>SUM(E214:E216)</f>
        <v>18100</v>
      </c>
      <c r="I217" s="85" t="s">
        <v>84</v>
      </c>
      <c r="J217" s="86"/>
      <c r="K217" s="87">
        <f>SUM(K214:K216)</f>
        <v>1500</v>
      </c>
      <c r="O217" s="85" t="s">
        <v>84</v>
      </c>
      <c r="P217" s="86"/>
      <c r="Q217" s="87">
        <f>SUM(Q214:Q216)</f>
        <v>1848</v>
      </c>
      <c r="U217" s="85" t="s">
        <v>84</v>
      </c>
      <c r="V217" s="86"/>
      <c r="W217" s="87">
        <f>SUM(W214:W216)</f>
        <v>3660</v>
      </c>
    </row>
    <row r="218" spans="1:23" ht="14.25" thickBot="1" x14ac:dyDescent="0.2">
      <c r="C218" s="88" t="s">
        <v>87</v>
      </c>
      <c r="D218" s="89"/>
      <c r="E218" s="90">
        <f>RANK(E217,$AB$198:$AB$206,0)</f>
        <v>4</v>
      </c>
      <c r="I218" s="88" t="s">
        <v>87</v>
      </c>
      <c r="J218" s="89"/>
      <c r="K218" s="90">
        <f>RANK(K217,$AB$198:$AB$206,0)</f>
        <v>9</v>
      </c>
      <c r="O218" s="88" t="s">
        <v>87</v>
      </c>
      <c r="P218" s="89"/>
      <c r="Q218" s="90">
        <f>RANK(Q217,$AB$198:$AB$206,0)</f>
        <v>8</v>
      </c>
      <c r="U218" s="88" t="s">
        <v>87</v>
      </c>
      <c r="V218" s="89"/>
      <c r="W218" s="90">
        <f>RANK(W217,$AB$198:$AB$206,0)</f>
        <v>7</v>
      </c>
    </row>
    <row r="223" spans="1:23" ht="14.25" thickBot="1" x14ac:dyDescent="0.2">
      <c r="B223" s="25"/>
      <c r="C223" s="25"/>
      <c r="D223" s="25"/>
      <c r="E223" s="25"/>
    </row>
    <row r="224" spans="1:23" ht="14.25" thickBot="1" x14ac:dyDescent="0.2">
      <c r="B224" s="75" t="s">
        <v>166</v>
      </c>
      <c r="C224" s="92"/>
      <c r="D224" s="92"/>
      <c r="E224" s="93"/>
    </row>
    <row r="225" spans="1:5" x14ac:dyDescent="0.15">
      <c r="A225" s="22" t="s">
        <v>156</v>
      </c>
      <c r="B225" s="91" t="s">
        <v>157</v>
      </c>
      <c r="C225" s="91"/>
      <c r="D225" s="91"/>
      <c r="E225" s="21" t="s">
        <v>93</v>
      </c>
    </row>
    <row r="226" spans="1:5" x14ac:dyDescent="0.15">
      <c r="A226" s="22">
        <v>1</v>
      </c>
      <c r="B226" s="27" t="s">
        <v>186</v>
      </c>
      <c r="C226" s="27"/>
      <c r="D226" s="27"/>
      <c r="E226" s="1">
        <v>720</v>
      </c>
    </row>
    <row r="227" spans="1:5" x14ac:dyDescent="0.15">
      <c r="A227" s="22">
        <v>2</v>
      </c>
      <c r="B227" s="27" t="s">
        <v>185</v>
      </c>
      <c r="C227" s="27"/>
      <c r="D227" s="27"/>
      <c r="E227" s="1">
        <v>480</v>
      </c>
    </row>
    <row r="228" spans="1:5" x14ac:dyDescent="0.15">
      <c r="A228" s="22">
        <v>3</v>
      </c>
      <c r="B228" s="27" t="s">
        <v>187</v>
      </c>
      <c r="C228" s="27"/>
      <c r="D228" s="27"/>
      <c r="E228" s="1">
        <v>3000</v>
      </c>
    </row>
    <row r="229" spans="1:5" x14ac:dyDescent="0.15">
      <c r="A229" s="22">
        <v>4</v>
      </c>
      <c r="B229" s="27" t="s">
        <v>188</v>
      </c>
      <c r="C229" s="27"/>
      <c r="D229" s="27"/>
      <c r="E229" s="1">
        <v>120</v>
      </c>
    </row>
    <row r="230" spans="1:5" x14ac:dyDescent="0.15">
      <c r="A230" s="22">
        <v>5</v>
      </c>
      <c r="B230" s="27" t="s">
        <v>189</v>
      </c>
      <c r="C230" s="27"/>
      <c r="D230" s="27"/>
      <c r="E230" s="1">
        <v>180</v>
      </c>
    </row>
    <row r="231" spans="1:5" ht="14.25" thickBot="1" x14ac:dyDescent="0.2">
      <c r="A231" s="22">
        <v>6</v>
      </c>
      <c r="B231" s="27" t="s">
        <v>190</v>
      </c>
      <c r="C231" s="71"/>
      <c r="D231" s="71"/>
      <c r="E231" s="51">
        <v>120</v>
      </c>
    </row>
    <row r="232" spans="1:5" x14ac:dyDescent="0.15">
      <c r="C232" s="85" t="s">
        <v>84</v>
      </c>
      <c r="D232" s="86"/>
      <c r="E232" s="87">
        <f>SUM(E226:E231)</f>
        <v>4620</v>
      </c>
    </row>
    <row r="233" spans="1:5" ht="14.25" thickBot="1" x14ac:dyDescent="0.2">
      <c r="C233" s="88" t="s">
        <v>87</v>
      </c>
      <c r="D233" s="89"/>
      <c r="E233" s="90">
        <f>RANK(E232,$AB$198:$AB$206,0)</f>
        <v>6</v>
      </c>
    </row>
  </sheetData>
  <mergeCells count="167">
    <mergeCell ref="C233:D233"/>
    <mergeCell ref="C232:D232"/>
    <mergeCell ref="U217:V217"/>
    <mergeCell ref="O217:P217"/>
    <mergeCell ref="I217:J217"/>
    <mergeCell ref="C207:D207"/>
    <mergeCell ref="I207:J207"/>
    <mergeCell ref="O207:P207"/>
    <mergeCell ref="U207:V207"/>
    <mergeCell ref="U218:V218"/>
    <mergeCell ref="O218:P218"/>
    <mergeCell ref="T205:V205"/>
    <mergeCell ref="C206:D206"/>
    <mergeCell ref="I206:J206"/>
    <mergeCell ref="O206:P206"/>
    <mergeCell ref="U206:V206"/>
    <mergeCell ref="C217:D217"/>
    <mergeCell ref="I218:J218"/>
    <mergeCell ref="C218:D218"/>
    <mergeCell ref="B224:E224"/>
    <mergeCell ref="B225:D225"/>
    <mergeCell ref="B226:D226"/>
    <mergeCell ref="B227:D227"/>
    <mergeCell ref="B228:D228"/>
    <mergeCell ref="H205:J205"/>
    <mergeCell ref="N213:P213"/>
    <mergeCell ref="N214:P214"/>
    <mergeCell ref="N215:P215"/>
    <mergeCell ref="N216:P216"/>
    <mergeCell ref="T212:W212"/>
    <mergeCell ref="T213:V213"/>
    <mergeCell ref="T214:V214"/>
    <mergeCell ref="T215:V215"/>
    <mergeCell ref="T216:V216"/>
    <mergeCell ref="B214:D214"/>
    <mergeCell ref="B215:D215"/>
    <mergeCell ref="B216:D216"/>
    <mergeCell ref="H212:K212"/>
    <mergeCell ref="H213:J213"/>
    <mergeCell ref="H214:J214"/>
    <mergeCell ref="H215:J215"/>
    <mergeCell ref="H216:J216"/>
    <mergeCell ref="T200:W200"/>
    <mergeCell ref="T201:V201"/>
    <mergeCell ref="T202:V202"/>
    <mergeCell ref="T203:V203"/>
    <mergeCell ref="T204:V204"/>
    <mergeCell ref="B212:E212"/>
    <mergeCell ref="N212:Q212"/>
    <mergeCell ref="B205:D205"/>
    <mergeCell ref="N205:P205"/>
    <mergeCell ref="H200:K200"/>
    <mergeCell ref="H201:J201"/>
    <mergeCell ref="H202:J202"/>
    <mergeCell ref="H203:J203"/>
    <mergeCell ref="H204:J204"/>
    <mergeCell ref="N200:Q200"/>
    <mergeCell ref="N201:P201"/>
    <mergeCell ref="N202:P202"/>
    <mergeCell ref="N203:P203"/>
    <mergeCell ref="N204:P204"/>
    <mergeCell ref="B200:E200"/>
    <mergeCell ref="B201:D201"/>
    <mergeCell ref="B202:D202"/>
    <mergeCell ref="B203:D203"/>
    <mergeCell ref="B204:D204"/>
    <mergeCell ref="B229:D229"/>
    <mergeCell ref="B230:D230"/>
    <mergeCell ref="B231:D231"/>
    <mergeCell ref="B213:D213"/>
    <mergeCell ref="H128:K128"/>
    <mergeCell ref="A196:F197"/>
    <mergeCell ref="G196:H196"/>
    <mergeCell ref="I196:Q196"/>
    <mergeCell ref="U173:V173"/>
    <mergeCell ref="U174:V174"/>
    <mergeCell ref="U175:V175"/>
    <mergeCell ref="C190:D190"/>
    <mergeCell ref="C191:D191"/>
    <mergeCell ref="C192:D192"/>
    <mergeCell ref="I190:J190"/>
    <mergeCell ref="I191:J191"/>
    <mergeCell ref="I192:J192"/>
    <mergeCell ref="C174:D174"/>
    <mergeCell ref="C175:D175"/>
    <mergeCell ref="I173:J173"/>
    <mergeCell ref="I174:J174"/>
    <mergeCell ref="I175:J175"/>
    <mergeCell ref="O173:P173"/>
    <mergeCell ref="O174:P174"/>
    <mergeCell ref="O175:P175"/>
    <mergeCell ref="O135:P135"/>
    <mergeCell ref="O136:P136"/>
    <mergeCell ref="C151:D151"/>
    <mergeCell ref="C152:D152"/>
    <mergeCell ref="C153:D153"/>
    <mergeCell ref="C173:D173"/>
    <mergeCell ref="O112:P112"/>
    <mergeCell ref="O113:P113"/>
    <mergeCell ref="O114:P114"/>
    <mergeCell ref="C134:D134"/>
    <mergeCell ref="C135:D135"/>
    <mergeCell ref="C136:D136"/>
    <mergeCell ref="I134:J134"/>
    <mergeCell ref="I135:J135"/>
    <mergeCell ref="I136:J136"/>
    <mergeCell ref="O134:P134"/>
    <mergeCell ref="I96:J96"/>
    <mergeCell ref="I97:J97"/>
    <mergeCell ref="C112:D112"/>
    <mergeCell ref="C113:D113"/>
    <mergeCell ref="C114:D114"/>
    <mergeCell ref="I112:J112"/>
    <mergeCell ref="I113:J113"/>
    <mergeCell ref="I114:J114"/>
    <mergeCell ref="C73:D73"/>
    <mergeCell ref="C74:D74"/>
    <mergeCell ref="C75:D75"/>
    <mergeCell ref="I73:J73"/>
    <mergeCell ref="I74:J74"/>
    <mergeCell ref="I75:J75"/>
    <mergeCell ref="U34:V34"/>
    <mergeCell ref="U35:V35"/>
    <mergeCell ref="U36:V36"/>
    <mergeCell ref="C56:D56"/>
    <mergeCell ref="C57:D57"/>
    <mergeCell ref="C58:D58"/>
    <mergeCell ref="I56:J56"/>
    <mergeCell ref="I57:J57"/>
    <mergeCell ref="I58:J58"/>
    <mergeCell ref="C36:D36"/>
    <mergeCell ref="I34:J34"/>
    <mergeCell ref="I35:J35"/>
    <mergeCell ref="I36:J36"/>
    <mergeCell ref="O34:P34"/>
    <mergeCell ref="O35:P35"/>
    <mergeCell ref="O36:P36"/>
    <mergeCell ref="A157:F158"/>
    <mergeCell ref="G157:H157"/>
    <mergeCell ref="I157:Q157"/>
    <mergeCell ref="C17:D17"/>
    <mergeCell ref="C18:D18"/>
    <mergeCell ref="C19:D19"/>
    <mergeCell ref="I17:J17"/>
    <mergeCell ref="I18:J18"/>
    <mergeCell ref="I19:J19"/>
    <mergeCell ref="O17:P17"/>
    <mergeCell ref="A79:F80"/>
    <mergeCell ref="G79:H79"/>
    <mergeCell ref="I79:Q79"/>
    <mergeCell ref="A118:F119"/>
    <mergeCell ref="G118:H118"/>
    <mergeCell ref="I118:Q118"/>
    <mergeCell ref="C95:D95"/>
    <mergeCell ref="C96:D96"/>
    <mergeCell ref="C97:D97"/>
    <mergeCell ref="I95:J95"/>
    <mergeCell ref="A1:F2"/>
    <mergeCell ref="I1:Q1"/>
    <mergeCell ref="G1:H1"/>
    <mergeCell ref="A40:F41"/>
    <mergeCell ref="G40:H40"/>
    <mergeCell ref="I40:Q40"/>
    <mergeCell ref="O18:P18"/>
    <mergeCell ref="O19:P19"/>
    <mergeCell ref="C34:D34"/>
    <mergeCell ref="C35:D35"/>
  </mergeCells>
  <phoneticPr fontId="1"/>
  <conditionalFormatting sqref="AA1:AA26">
    <cfRule type="top10" dxfId="3" priority="1" rank="1"/>
  </conditionalFormatting>
  <pageMargins left="0.25" right="0.25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2"/>
  <sheetViews>
    <sheetView workbookViewId="0">
      <selection sqref="A1:F2"/>
    </sheetView>
  </sheetViews>
  <sheetFormatPr defaultRowHeight="13.5" x14ac:dyDescent="0.15"/>
  <cols>
    <col min="1" max="1" width="4.25" customWidth="1"/>
    <col min="2" max="4" width="8.5" customWidth="1"/>
    <col min="5" max="5" width="5" customWidth="1"/>
    <col min="6" max="6" width="4.25" customWidth="1"/>
    <col min="10" max="10" width="5" customWidth="1"/>
    <col min="11" max="11" width="4.25" customWidth="1"/>
    <col min="15" max="15" width="5" customWidth="1"/>
    <col min="16" max="16" width="4.25" customWidth="1"/>
    <col min="20" max="20" width="5" customWidth="1"/>
  </cols>
  <sheetData>
    <row r="1" spans="1:24" x14ac:dyDescent="0.15">
      <c r="A1" s="8" t="s">
        <v>10</v>
      </c>
      <c r="B1" s="9"/>
      <c r="C1" s="9"/>
      <c r="D1" s="9"/>
      <c r="E1" s="9"/>
      <c r="F1" s="9"/>
      <c r="G1" s="19" t="s">
        <v>11</v>
      </c>
      <c r="H1" s="18" t="s">
        <v>101</v>
      </c>
      <c r="I1" s="17"/>
      <c r="J1" s="17"/>
      <c r="K1" s="17"/>
      <c r="L1" s="17"/>
      <c r="M1" s="17"/>
      <c r="N1" s="17"/>
      <c r="O1" s="17"/>
      <c r="P1" s="17"/>
      <c r="Q1" s="10"/>
      <c r="R1" s="10"/>
      <c r="S1" s="10">
        <v>1</v>
      </c>
      <c r="T1" s="11" t="s">
        <v>16</v>
      </c>
      <c r="V1" t="s">
        <v>73</v>
      </c>
    </row>
    <row r="2" spans="1:24" ht="14.25" thickBot="1" x14ac:dyDescent="0.2">
      <c r="A2" s="12"/>
      <c r="B2" s="13"/>
      <c r="C2" s="13"/>
      <c r="D2" s="13"/>
      <c r="E2" s="13"/>
      <c r="F2" s="13"/>
      <c r="G2" s="20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5"/>
      <c r="V2" t="str">
        <f>B5</f>
        <v>北田</v>
      </c>
      <c r="W2" t="str">
        <f>D5</f>
        <v>(日大A)</v>
      </c>
      <c r="X2">
        <f>D18</f>
        <v>4500</v>
      </c>
    </row>
    <row r="3" spans="1:24" x14ac:dyDescent="0.15">
      <c r="V3" t="str">
        <f>G5</f>
        <v>國分</v>
      </c>
      <c r="W3" t="str">
        <f>I5</f>
        <v>(日大A)</v>
      </c>
      <c r="X3">
        <f>I18</f>
        <v>8200</v>
      </c>
    </row>
    <row r="4" spans="1:24" ht="14.25" thickBot="1" x14ac:dyDescent="0.2">
      <c r="V4" t="str">
        <f>L5</f>
        <v>山口</v>
      </c>
      <c r="W4" t="str">
        <f>N5</f>
        <v>(日大A)</v>
      </c>
      <c r="X4">
        <f>N18</f>
        <v>6470</v>
      </c>
    </row>
    <row r="5" spans="1:24" ht="14.25" thickBot="1" x14ac:dyDescent="0.2">
      <c r="A5" s="65"/>
      <c r="B5" s="66" t="s">
        <v>25</v>
      </c>
      <c r="C5" s="67" t="s">
        <v>26</v>
      </c>
      <c r="D5" s="57" t="s">
        <v>17</v>
      </c>
      <c r="F5" s="65"/>
      <c r="G5" s="66" t="s">
        <v>27</v>
      </c>
      <c r="H5" s="67" t="s">
        <v>28</v>
      </c>
      <c r="I5" s="57" t="s">
        <v>17</v>
      </c>
      <c r="K5" s="65"/>
      <c r="L5" s="66" t="s">
        <v>29</v>
      </c>
      <c r="M5" s="67" t="s">
        <v>30</v>
      </c>
      <c r="N5" s="57" t="s">
        <v>17</v>
      </c>
      <c r="V5" t="str">
        <f>B22</f>
        <v>山田</v>
      </c>
      <c r="W5" t="str">
        <f>D22</f>
        <v>(日大B)</v>
      </c>
      <c r="X5">
        <f>D35</f>
        <v>9200</v>
      </c>
    </row>
    <row r="6" spans="1:24" x14ac:dyDescent="0.15">
      <c r="A6" s="21" t="s">
        <v>4</v>
      </c>
      <c r="B6" s="21" t="s">
        <v>96</v>
      </c>
      <c r="C6" s="21" t="s">
        <v>97</v>
      </c>
      <c r="D6" s="21" t="s">
        <v>93</v>
      </c>
      <c r="F6" s="21" t="s">
        <v>4</v>
      </c>
      <c r="G6" s="21" t="s">
        <v>96</v>
      </c>
      <c r="H6" s="21" t="s">
        <v>97</v>
      </c>
      <c r="I6" s="21" t="s">
        <v>93</v>
      </c>
      <c r="K6" s="21" t="s">
        <v>4</v>
      </c>
      <c r="L6" s="21" t="s">
        <v>96</v>
      </c>
      <c r="M6" s="21" t="s">
        <v>97</v>
      </c>
      <c r="N6" s="21" t="s">
        <v>93</v>
      </c>
      <c r="V6" t="str">
        <f>G22</f>
        <v>高橋</v>
      </c>
      <c r="W6" t="str">
        <f>I22</f>
        <v>(日大B)</v>
      </c>
      <c r="X6">
        <f>I35</f>
        <v>10000</v>
      </c>
    </row>
    <row r="7" spans="1:24" x14ac:dyDescent="0.15">
      <c r="A7" s="22">
        <v>1</v>
      </c>
      <c r="B7" s="4">
        <v>40766</v>
      </c>
      <c r="C7" s="1"/>
      <c r="D7" s="26">
        <v>100</v>
      </c>
      <c r="F7" s="22">
        <v>1</v>
      </c>
      <c r="G7" s="4">
        <v>40767</v>
      </c>
      <c r="H7" s="1"/>
      <c r="I7" s="26">
        <v>200</v>
      </c>
      <c r="K7" s="22">
        <v>1</v>
      </c>
      <c r="L7" s="4">
        <v>40767</v>
      </c>
      <c r="M7" s="1"/>
      <c r="N7" s="26">
        <v>1600</v>
      </c>
      <c r="V7" t="str">
        <f>L22</f>
        <v>田中</v>
      </c>
      <c r="W7" t="str">
        <f>N22</f>
        <v>(日大B)</v>
      </c>
      <c r="X7">
        <f>N35</f>
        <v>1000</v>
      </c>
    </row>
    <row r="8" spans="1:24" x14ac:dyDescent="0.15">
      <c r="A8" s="22">
        <v>2</v>
      </c>
      <c r="B8" s="4">
        <v>40766</v>
      </c>
      <c r="C8" s="1"/>
      <c r="D8" s="26">
        <v>1100</v>
      </c>
      <c r="F8" s="22">
        <v>2</v>
      </c>
      <c r="G8" s="4">
        <v>40767</v>
      </c>
      <c r="H8" s="1"/>
      <c r="I8" s="26">
        <v>200</v>
      </c>
      <c r="K8" s="22">
        <v>2</v>
      </c>
      <c r="L8" s="4">
        <v>40768</v>
      </c>
      <c r="M8" s="1"/>
      <c r="N8" s="26">
        <v>2200</v>
      </c>
      <c r="V8" t="str">
        <f>Q22</f>
        <v>村田</v>
      </c>
      <c r="W8" t="str">
        <f>S22</f>
        <v>(日大B)</v>
      </c>
      <c r="X8">
        <f>S35</f>
        <v>200</v>
      </c>
    </row>
    <row r="9" spans="1:24" x14ac:dyDescent="0.15">
      <c r="A9" s="22">
        <v>3</v>
      </c>
      <c r="B9" s="4">
        <v>40768</v>
      </c>
      <c r="C9" s="1"/>
      <c r="D9" s="26">
        <v>2900</v>
      </c>
      <c r="F9" s="22">
        <v>3</v>
      </c>
      <c r="G9" s="4">
        <v>40769</v>
      </c>
      <c r="H9" s="1"/>
      <c r="I9" s="26">
        <v>6700</v>
      </c>
      <c r="K9" s="22">
        <v>3</v>
      </c>
      <c r="L9" s="4">
        <v>40769</v>
      </c>
      <c r="M9" s="1"/>
      <c r="N9" s="26">
        <v>70</v>
      </c>
      <c r="V9" t="str">
        <f>B44</f>
        <v>北</v>
      </c>
      <c r="W9" t="str">
        <f>D44</f>
        <v>(中央A)</v>
      </c>
      <c r="X9">
        <f>D57</f>
        <v>7600</v>
      </c>
    </row>
    <row r="10" spans="1:24" x14ac:dyDescent="0.15">
      <c r="A10" s="22">
        <v>4</v>
      </c>
      <c r="B10" s="4">
        <v>40771</v>
      </c>
      <c r="C10" s="1"/>
      <c r="D10" s="26">
        <v>200</v>
      </c>
      <c r="F10" s="22">
        <v>4</v>
      </c>
      <c r="G10" s="4">
        <v>40772</v>
      </c>
      <c r="H10" s="1"/>
      <c r="I10" s="26">
        <v>1100</v>
      </c>
      <c r="K10" s="22">
        <v>4</v>
      </c>
      <c r="L10" s="4">
        <v>40770</v>
      </c>
      <c r="M10" s="1"/>
      <c r="N10" s="26">
        <v>400</v>
      </c>
      <c r="V10" t="str">
        <f>G44</f>
        <v>和田</v>
      </c>
      <c r="W10" t="str">
        <f>I44</f>
        <v>(中央A)</v>
      </c>
      <c r="X10">
        <f>I57</f>
        <v>2800</v>
      </c>
    </row>
    <row r="11" spans="1:24" x14ac:dyDescent="0.15">
      <c r="A11" s="22">
        <v>5</v>
      </c>
      <c r="B11" s="4">
        <v>40772</v>
      </c>
      <c r="C11" s="1"/>
      <c r="D11" s="26">
        <v>200</v>
      </c>
      <c r="F11" s="22"/>
      <c r="G11" s="1"/>
      <c r="H11" s="1"/>
      <c r="I11" s="1"/>
      <c r="K11" s="22">
        <v>5</v>
      </c>
      <c r="L11" s="4">
        <v>40771</v>
      </c>
      <c r="M11" s="1"/>
      <c r="N11" s="26">
        <v>2200</v>
      </c>
      <c r="V11" t="str">
        <f>B61</f>
        <v>原</v>
      </c>
      <c r="W11" t="str">
        <f>D61</f>
        <v>(中央B)</v>
      </c>
      <c r="X11">
        <f>D74</f>
        <v>2820</v>
      </c>
    </row>
    <row r="12" spans="1:24" x14ac:dyDescent="0.15">
      <c r="A12" s="22"/>
      <c r="B12" s="1"/>
      <c r="C12" s="1"/>
      <c r="D12" s="1"/>
      <c r="F12" s="22"/>
      <c r="G12" s="1"/>
      <c r="H12" s="1"/>
      <c r="I12" s="1"/>
      <c r="K12" s="22"/>
      <c r="L12" s="1"/>
      <c r="M12" s="1"/>
      <c r="N12" s="1"/>
      <c r="V12" t="str">
        <f>G61</f>
        <v>山田</v>
      </c>
      <c r="W12" t="str">
        <f>I61</f>
        <v>(中央B)</v>
      </c>
      <c r="X12">
        <f>I74</f>
        <v>1860</v>
      </c>
    </row>
    <row r="13" spans="1:24" x14ac:dyDescent="0.15">
      <c r="A13" s="22"/>
      <c r="B13" s="1"/>
      <c r="C13" s="1"/>
      <c r="D13" s="1"/>
      <c r="F13" s="22"/>
      <c r="G13" s="1"/>
      <c r="H13" s="1"/>
      <c r="I13" s="1"/>
      <c r="K13" s="22"/>
      <c r="L13" s="31" t="s">
        <v>106</v>
      </c>
      <c r="M13" s="32"/>
      <c r="N13" s="33"/>
      <c r="V13" t="str">
        <f>B83</f>
        <v>富岡</v>
      </c>
      <c r="W13" t="str">
        <f>D83</f>
        <v>(青山A)</v>
      </c>
      <c r="X13">
        <f>D96</f>
        <v>2400</v>
      </c>
    </row>
    <row r="14" spans="1:24" x14ac:dyDescent="0.15">
      <c r="A14" s="22"/>
      <c r="B14" s="1"/>
      <c r="C14" s="1"/>
      <c r="D14" s="1"/>
      <c r="F14" s="22"/>
      <c r="G14" s="1"/>
      <c r="H14" s="1"/>
      <c r="I14" s="1"/>
      <c r="K14" s="22"/>
      <c r="L14" s="1"/>
      <c r="M14" s="1"/>
      <c r="N14" s="1"/>
      <c r="V14" t="str">
        <f>G83</f>
        <v>坂田</v>
      </c>
      <c r="W14" t="str">
        <f>I83</f>
        <v>(青山A)</v>
      </c>
      <c r="X14">
        <f>I96</f>
        <v>8900</v>
      </c>
    </row>
    <row r="15" spans="1:24" x14ac:dyDescent="0.15">
      <c r="A15" s="22"/>
      <c r="B15" s="1"/>
      <c r="C15" s="1"/>
      <c r="D15" s="1"/>
      <c r="F15" s="22"/>
      <c r="G15" s="1"/>
      <c r="H15" s="1"/>
      <c r="I15" s="1"/>
      <c r="K15" s="22"/>
      <c r="L15" s="1"/>
      <c r="M15" s="1"/>
      <c r="N15" s="1"/>
      <c r="V15" t="str">
        <f>B100</f>
        <v>小浦</v>
      </c>
      <c r="W15" t="str">
        <f>D100</f>
        <v>(青山B)</v>
      </c>
      <c r="X15">
        <f>D113</f>
        <v>60</v>
      </c>
    </row>
    <row r="16" spans="1:24" x14ac:dyDescent="0.15">
      <c r="A16" s="22"/>
      <c r="B16" s="1"/>
      <c r="C16" s="1"/>
      <c r="D16" s="1"/>
      <c r="F16" s="22"/>
      <c r="G16" s="1"/>
      <c r="H16" s="1"/>
      <c r="I16" s="1"/>
      <c r="K16" s="22"/>
      <c r="L16" s="1"/>
      <c r="M16" s="1"/>
      <c r="N16" s="1"/>
      <c r="V16" t="str">
        <f>G100</f>
        <v>株田</v>
      </c>
      <c r="W16" t="str">
        <f>I100</f>
        <v>(青山B)</v>
      </c>
      <c r="X16">
        <f>I113</f>
        <v>360</v>
      </c>
    </row>
    <row r="17" spans="1:24" ht="14.25" thickBot="1" x14ac:dyDescent="0.2">
      <c r="C17" s="54" t="s">
        <v>86</v>
      </c>
      <c r="D17" s="51">
        <f>SUM(D7:D16)</f>
        <v>4500</v>
      </c>
      <c r="E17" t="s">
        <v>15</v>
      </c>
      <c r="H17" s="54" t="s">
        <v>86</v>
      </c>
      <c r="I17" s="1">
        <f>SUM(I7:I16)</f>
        <v>8200</v>
      </c>
      <c r="J17" t="s">
        <v>15</v>
      </c>
      <c r="M17" s="54" t="s">
        <v>86</v>
      </c>
      <c r="N17" s="1">
        <f>SUM(N7:N16)</f>
        <v>6470</v>
      </c>
      <c r="O17" t="s">
        <v>15</v>
      </c>
      <c r="V17" t="str">
        <f>L100</f>
        <v>神戸</v>
      </c>
      <c r="W17" t="str">
        <f>N100</f>
        <v>(青山B)</v>
      </c>
      <c r="X17">
        <f>N113</f>
        <v>120</v>
      </c>
    </row>
    <row r="18" spans="1:24" ht="14.25" thickBot="1" x14ac:dyDescent="0.2">
      <c r="A18" s="60" t="s">
        <v>92</v>
      </c>
      <c r="B18" s="61" t="s">
        <v>85</v>
      </c>
      <c r="C18" s="58" t="s">
        <v>93</v>
      </c>
      <c r="D18" s="56">
        <f>D17</f>
        <v>4500</v>
      </c>
      <c r="E18" s="59" t="s">
        <v>15</v>
      </c>
      <c r="F18" s="60" t="s">
        <v>92</v>
      </c>
      <c r="G18" s="61" t="s">
        <v>85</v>
      </c>
      <c r="H18" s="58" t="s">
        <v>93</v>
      </c>
      <c r="I18" s="56">
        <f>I17</f>
        <v>8200</v>
      </c>
      <c r="J18" s="59" t="s">
        <v>15</v>
      </c>
      <c r="K18" s="60" t="s">
        <v>92</v>
      </c>
      <c r="L18" s="61" t="s">
        <v>85</v>
      </c>
      <c r="M18" s="58" t="s">
        <v>93</v>
      </c>
      <c r="N18" s="56">
        <f>N17</f>
        <v>6470</v>
      </c>
      <c r="O18" s="59" t="s">
        <v>15</v>
      </c>
      <c r="V18" t="str">
        <f>B122</f>
        <v>須藤</v>
      </c>
      <c r="W18" t="str">
        <f>D122</f>
        <v>(東海)</v>
      </c>
      <c r="X18">
        <f>D135</f>
        <v>489.99999999999994</v>
      </c>
    </row>
    <row r="19" spans="1:24" ht="14.25" thickBot="1" x14ac:dyDescent="0.2">
      <c r="C19" s="55" t="s">
        <v>87</v>
      </c>
      <c r="D19" s="56">
        <f>RANK(D18,$X$2:$X$27,0)</f>
        <v>7</v>
      </c>
      <c r="E19" s="59" t="s">
        <v>13</v>
      </c>
      <c r="H19" s="55" t="s">
        <v>87</v>
      </c>
      <c r="I19" s="56">
        <f>RANK(I18,$X$2:$X$27,0)</f>
        <v>4</v>
      </c>
      <c r="J19" s="59" t="s">
        <v>13</v>
      </c>
      <c r="M19" s="55" t="s">
        <v>87</v>
      </c>
      <c r="N19" s="56">
        <f>RANK(N18,$X$2:$X$27,0)</f>
        <v>6</v>
      </c>
      <c r="O19" s="59" t="s">
        <v>13</v>
      </c>
      <c r="V19" t="str">
        <f>G122</f>
        <v>上谷</v>
      </c>
      <c r="W19" t="str">
        <f>I122</f>
        <v>(東海)</v>
      </c>
      <c r="X19">
        <f>I135</f>
        <v>588</v>
      </c>
    </row>
    <row r="20" spans="1:24" x14ac:dyDescent="0.15">
      <c r="C20" s="7"/>
      <c r="D20" s="5"/>
      <c r="H20" s="7"/>
      <c r="I20" s="5"/>
      <c r="M20" s="7"/>
      <c r="N20" s="5"/>
      <c r="R20" s="7"/>
      <c r="S20" s="5"/>
      <c r="V20" t="str">
        <f>L122</f>
        <v>渡辺</v>
      </c>
      <c r="W20" t="str">
        <f>N122</f>
        <v>(東海)</v>
      </c>
      <c r="X20">
        <f>N135</f>
        <v>70</v>
      </c>
    </row>
    <row r="21" spans="1:24" ht="14.25" thickBot="1" x14ac:dyDescent="0.2">
      <c r="V21" t="str">
        <f>B139</f>
        <v>類家</v>
      </c>
      <c r="W21" t="str">
        <f>D139</f>
        <v>(関東)</v>
      </c>
      <c r="X21">
        <f>D152</f>
        <v>2280</v>
      </c>
    </row>
    <row r="22" spans="1:24" ht="14.25" thickBot="1" x14ac:dyDescent="0.2">
      <c r="A22" s="65"/>
      <c r="B22" s="66" t="s">
        <v>0</v>
      </c>
      <c r="C22" s="67" t="s">
        <v>2</v>
      </c>
      <c r="D22" s="57" t="s">
        <v>9</v>
      </c>
      <c r="F22" s="65"/>
      <c r="G22" s="66" t="s">
        <v>31</v>
      </c>
      <c r="H22" s="67" t="s">
        <v>32</v>
      </c>
      <c r="I22" s="57" t="s">
        <v>9</v>
      </c>
      <c r="K22" s="65"/>
      <c r="L22" s="66" t="s">
        <v>33</v>
      </c>
      <c r="M22" s="67" t="s">
        <v>34</v>
      </c>
      <c r="N22" s="57" t="s">
        <v>9</v>
      </c>
      <c r="P22" s="65"/>
      <c r="Q22" s="66" t="s">
        <v>35</v>
      </c>
      <c r="R22" s="67" t="s">
        <v>36</v>
      </c>
      <c r="S22" s="57" t="s">
        <v>9</v>
      </c>
      <c r="V22" t="str">
        <f>B161</f>
        <v>三瓶</v>
      </c>
      <c r="W22" t="str">
        <f>D161</f>
        <v>(学習院)</v>
      </c>
      <c r="X22">
        <f>D174</f>
        <v>420</v>
      </c>
    </row>
    <row r="23" spans="1:24" x14ac:dyDescent="0.15">
      <c r="A23" s="21" t="s">
        <v>4</v>
      </c>
      <c r="B23" s="21" t="s">
        <v>96</v>
      </c>
      <c r="C23" s="21" t="s">
        <v>97</v>
      </c>
      <c r="D23" s="21" t="s">
        <v>93</v>
      </c>
      <c r="F23" s="21" t="s">
        <v>4</v>
      </c>
      <c r="G23" s="21" t="s">
        <v>96</v>
      </c>
      <c r="H23" s="21" t="s">
        <v>97</v>
      </c>
      <c r="I23" s="21" t="s">
        <v>93</v>
      </c>
      <c r="K23" s="21" t="s">
        <v>4</v>
      </c>
      <c r="L23" s="21" t="s">
        <v>96</v>
      </c>
      <c r="M23" s="21" t="s">
        <v>97</v>
      </c>
      <c r="N23" s="21" t="s">
        <v>93</v>
      </c>
      <c r="P23" s="21" t="s">
        <v>4</v>
      </c>
      <c r="Q23" s="21" t="s">
        <v>96</v>
      </c>
      <c r="R23" s="21" t="s">
        <v>97</v>
      </c>
      <c r="S23" s="21" t="s">
        <v>93</v>
      </c>
      <c r="V23" t="str">
        <f>G161</f>
        <v>田村</v>
      </c>
      <c r="W23" t="str">
        <f>I161</f>
        <v>(学習院)</v>
      </c>
      <c r="X23">
        <f>I174</f>
        <v>420</v>
      </c>
    </row>
    <row r="24" spans="1:24" x14ac:dyDescent="0.15">
      <c r="A24" s="22">
        <v>1</v>
      </c>
      <c r="B24" s="4">
        <v>40766</v>
      </c>
      <c r="C24" s="1"/>
      <c r="D24" s="26">
        <v>1600</v>
      </c>
      <c r="F24" s="22">
        <v>1</v>
      </c>
      <c r="G24" s="4">
        <v>40767</v>
      </c>
      <c r="H24" s="1"/>
      <c r="I24" s="26">
        <v>2900</v>
      </c>
      <c r="K24" s="22">
        <v>1</v>
      </c>
      <c r="L24" s="4">
        <v>40767</v>
      </c>
      <c r="M24" s="1"/>
      <c r="N24" s="26">
        <v>200</v>
      </c>
      <c r="P24" s="22">
        <v>1</v>
      </c>
      <c r="Q24" s="4">
        <v>40766</v>
      </c>
      <c r="R24" s="1"/>
      <c r="S24" s="26">
        <v>100</v>
      </c>
      <c r="V24" t="str">
        <f>L161</f>
        <v>飛鳥井</v>
      </c>
      <c r="W24" t="str">
        <f>N161</f>
        <v>(学習院)</v>
      </c>
      <c r="X24">
        <f>N174</f>
        <v>1740</v>
      </c>
    </row>
    <row r="25" spans="1:24" x14ac:dyDescent="0.15">
      <c r="A25" s="22">
        <v>2</v>
      </c>
      <c r="B25" s="4">
        <v>40768</v>
      </c>
      <c r="C25" s="1"/>
      <c r="D25" s="26">
        <v>700</v>
      </c>
      <c r="F25" s="22">
        <v>2</v>
      </c>
      <c r="G25" s="4">
        <v>40769</v>
      </c>
      <c r="H25" s="1"/>
      <c r="I25" s="26">
        <v>5600</v>
      </c>
      <c r="K25" s="22">
        <v>2</v>
      </c>
      <c r="L25" s="4">
        <v>40768</v>
      </c>
      <c r="M25" s="1"/>
      <c r="N25" s="26">
        <v>200</v>
      </c>
      <c r="P25" s="22">
        <v>2</v>
      </c>
      <c r="Q25" s="4">
        <v>40769</v>
      </c>
      <c r="R25" s="1"/>
      <c r="S25" s="26">
        <v>100</v>
      </c>
      <c r="V25" t="str">
        <f>Q161</f>
        <v>堀口</v>
      </c>
      <c r="W25" t="str">
        <f>S161</f>
        <v>(学習院)</v>
      </c>
      <c r="X25">
        <f>S174</f>
        <v>60</v>
      </c>
    </row>
    <row r="26" spans="1:24" x14ac:dyDescent="0.15">
      <c r="A26" s="22">
        <v>3</v>
      </c>
      <c r="B26" s="4">
        <v>40769</v>
      </c>
      <c r="C26" s="1"/>
      <c r="D26" s="1"/>
      <c r="F26" s="22">
        <v>3</v>
      </c>
      <c r="G26" s="4">
        <v>40771</v>
      </c>
      <c r="H26" s="1"/>
      <c r="I26" s="26">
        <v>400</v>
      </c>
      <c r="K26" s="22">
        <v>3</v>
      </c>
      <c r="L26" s="4">
        <v>40769</v>
      </c>
      <c r="M26" s="1"/>
      <c r="N26" s="26">
        <v>400</v>
      </c>
      <c r="P26" s="22"/>
      <c r="Q26" s="1"/>
      <c r="R26" s="1"/>
      <c r="S26" s="1"/>
      <c r="V26" t="str">
        <f>B178</f>
        <v>吉田</v>
      </c>
      <c r="W26" t="str">
        <f>D178</f>
        <v>(学習院)</v>
      </c>
      <c r="X26">
        <f>D191</f>
        <v>120</v>
      </c>
    </row>
    <row r="27" spans="1:24" x14ac:dyDescent="0.15">
      <c r="A27" s="22">
        <v>4</v>
      </c>
      <c r="B27" s="4">
        <v>40770</v>
      </c>
      <c r="C27" s="1"/>
      <c r="D27" s="26">
        <v>2900</v>
      </c>
      <c r="F27" s="22">
        <v>4</v>
      </c>
      <c r="G27" s="4">
        <v>40772</v>
      </c>
      <c r="H27" s="1"/>
      <c r="I27" s="26">
        <v>700</v>
      </c>
      <c r="K27" s="22">
        <v>4</v>
      </c>
      <c r="L27" s="4">
        <v>40772</v>
      </c>
      <c r="M27" s="1"/>
      <c r="N27" s="26">
        <v>200</v>
      </c>
      <c r="P27" s="22"/>
      <c r="Q27" s="1"/>
      <c r="R27" s="1"/>
      <c r="S27" s="1"/>
      <c r="V27" t="str">
        <f>G178</f>
        <v>山室</v>
      </c>
      <c r="W27" t="str">
        <f>I178</f>
        <v>(学習院)</v>
      </c>
      <c r="X27">
        <f>I191</f>
        <v>120</v>
      </c>
    </row>
    <row r="28" spans="1:24" x14ac:dyDescent="0.15">
      <c r="A28" s="22">
        <v>5</v>
      </c>
      <c r="B28" s="4">
        <v>40771</v>
      </c>
      <c r="C28" s="1"/>
      <c r="D28" s="26">
        <v>2900</v>
      </c>
      <c r="F28" s="22">
        <v>5</v>
      </c>
      <c r="G28" s="4">
        <v>40773</v>
      </c>
      <c r="H28" s="1"/>
      <c r="I28" s="26">
        <v>400</v>
      </c>
      <c r="K28" s="22"/>
      <c r="L28" s="1"/>
      <c r="M28" s="1"/>
      <c r="N28" s="1"/>
      <c r="P28" s="22"/>
      <c r="Q28" s="1"/>
      <c r="R28" s="1"/>
      <c r="S28" s="1"/>
    </row>
    <row r="29" spans="1:24" x14ac:dyDescent="0.15">
      <c r="A29" s="22">
        <v>6</v>
      </c>
      <c r="B29" s="4">
        <v>40773</v>
      </c>
      <c r="C29" s="1"/>
      <c r="D29" s="26">
        <v>1100</v>
      </c>
      <c r="F29" s="22"/>
      <c r="G29" s="1"/>
      <c r="H29" s="1"/>
      <c r="I29" s="1"/>
      <c r="K29" s="22"/>
      <c r="L29" s="1"/>
      <c r="M29" s="1"/>
      <c r="N29" s="1"/>
      <c r="P29" s="22"/>
      <c r="Q29" s="1"/>
      <c r="R29" s="1"/>
      <c r="S29" s="1"/>
    </row>
    <row r="30" spans="1:24" x14ac:dyDescent="0.15">
      <c r="A30" s="22"/>
      <c r="B30" s="1"/>
      <c r="C30" s="1"/>
      <c r="D30" s="1"/>
      <c r="F30" s="22"/>
      <c r="G30" s="1"/>
      <c r="H30" s="1"/>
      <c r="I30" s="1"/>
      <c r="K30" s="22"/>
      <c r="L30" s="1"/>
      <c r="M30" s="1"/>
      <c r="N30" s="1"/>
      <c r="P30" s="22"/>
      <c r="Q30" s="1"/>
      <c r="R30" s="1"/>
      <c r="S30" s="1"/>
    </row>
    <row r="31" spans="1:24" x14ac:dyDescent="0.15">
      <c r="A31" s="22"/>
      <c r="B31" s="1"/>
      <c r="C31" s="1"/>
      <c r="D31" s="1"/>
      <c r="F31" s="22"/>
      <c r="G31" s="1"/>
      <c r="H31" s="1"/>
      <c r="I31" s="1"/>
      <c r="K31" s="22"/>
      <c r="L31" s="1"/>
      <c r="M31" s="1"/>
      <c r="N31" s="1"/>
      <c r="P31" s="22"/>
      <c r="Q31" s="1"/>
      <c r="R31" s="1"/>
      <c r="S31" s="1"/>
    </row>
    <row r="32" spans="1:24" x14ac:dyDescent="0.15">
      <c r="A32" s="22"/>
      <c r="B32" s="1"/>
      <c r="C32" s="1"/>
      <c r="D32" s="1"/>
      <c r="F32" s="22"/>
      <c r="G32" s="1"/>
      <c r="H32" s="1"/>
      <c r="I32" s="1"/>
      <c r="K32" s="22"/>
      <c r="L32" s="1"/>
      <c r="M32" s="1"/>
      <c r="N32" s="1"/>
      <c r="P32" s="22"/>
      <c r="Q32" s="1"/>
      <c r="R32" s="1"/>
      <c r="S32" s="1"/>
    </row>
    <row r="33" spans="1:20" x14ac:dyDescent="0.15">
      <c r="A33" s="22"/>
      <c r="B33" s="1"/>
      <c r="C33" s="1"/>
      <c r="D33" s="1"/>
      <c r="F33" s="22"/>
      <c r="G33" s="1"/>
      <c r="H33" s="1"/>
      <c r="I33" s="1"/>
      <c r="K33" s="22"/>
      <c r="L33" s="1"/>
      <c r="M33" s="1"/>
      <c r="N33" s="1"/>
      <c r="P33" s="22"/>
      <c r="Q33" s="1"/>
      <c r="R33" s="1"/>
      <c r="S33" s="1"/>
    </row>
    <row r="34" spans="1:20" ht="14.25" thickBot="1" x14ac:dyDescent="0.2">
      <c r="C34" s="54" t="s">
        <v>86</v>
      </c>
      <c r="D34" s="1">
        <f>SUM(D24:D33)</f>
        <v>9200</v>
      </c>
      <c r="E34" t="s">
        <v>15</v>
      </c>
      <c r="H34" s="54" t="s">
        <v>86</v>
      </c>
      <c r="I34" s="1">
        <f>SUM(I24:I33)</f>
        <v>10000</v>
      </c>
      <c r="J34" t="s">
        <v>15</v>
      </c>
      <c r="M34" s="54" t="s">
        <v>86</v>
      </c>
      <c r="N34" s="1">
        <f>SUM(N24:N33)</f>
        <v>1000</v>
      </c>
      <c r="O34" t="s">
        <v>15</v>
      </c>
      <c r="R34" s="54" t="s">
        <v>86</v>
      </c>
      <c r="S34" s="1">
        <f>SUM(S24:S33)</f>
        <v>200</v>
      </c>
      <c r="T34" t="s">
        <v>15</v>
      </c>
    </row>
    <row r="35" spans="1:20" ht="14.25" thickBot="1" x14ac:dyDescent="0.2">
      <c r="A35" s="60" t="s">
        <v>92</v>
      </c>
      <c r="B35" s="61" t="s">
        <v>85</v>
      </c>
      <c r="C35" s="58" t="s">
        <v>93</v>
      </c>
      <c r="D35" s="56">
        <f>D34</f>
        <v>9200</v>
      </c>
      <c r="E35" s="59" t="s">
        <v>15</v>
      </c>
      <c r="F35" s="60" t="s">
        <v>92</v>
      </c>
      <c r="G35" s="61" t="s">
        <v>85</v>
      </c>
      <c r="H35" s="58" t="s">
        <v>93</v>
      </c>
      <c r="I35" s="56">
        <f>I34</f>
        <v>10000</v>
      </c>
      <c r="J35" s="59" t="s">
        <v>15</v>
      </c>
      <c r="K35" s="60" t="s">
        <v>92</v>
      </c>
      <c r="L35" s="61" t="s">
        <v>85</v>
      </c>
      <c r="M35" s="58" t="s">
        <v>93</v>
      </c>
      <c r="N35" s="56">
        <f>N34</f>
        <v>1000</v>
      </c>
      <c r="O35" s="59" t="s">
        <v>15</v>
      </c>
      <c r="P35" s="60" t="s">
        <v>92</v>
      </c>
      <c r="Q35" s="61" t="s">
        <v>85</v>
      </c>
      <c r="R35" s="58" t="s">
        <v>93</v>
      </c>
      <c r="S35" s="56">
        <f>S34</f>
        <v>200</v>
      </c>
      <c r="T35" s="59" t="s">
        <v>15</v>
      </c>
    </row>
    <row r="36" spans="1:20" ht="14.25" thickBot="1" x14ac:dyDescent="0.2">
      <c r="C36" s="55" t="s">
        <v>87</v>
      </c>
      <c r="D36" s="56">
        <f>RANK(D35,$X$2:$X$27,0)</f>
        <v>2</v>
      </c>
      <c r="E36" s="59" t="s">
        <v>13</v>
      </c>
      <c r="H36" s="55" t="s">
        <v>87</v>
      </c>
      <c r="I36" s="56">
        <f>RANK(I35,$X$2:$X$27,0)</f>
        <v>1</v>
      </c>
      <c r="J36" s="59" t="s">
        <v>13</v>
      </c>
      <c r="M36" s="55" t="s">
        <v>87</v>
      </c>
      <c r="N36" s="56">
        <f>RANK(N35,$X$2:$X$27,0)</f>
        <v>14</v>
      </c>
      <c r="O36" s="59" t="s">
        <v>13</v>
      </c>
      <c r="R36" s="55" t="s">
        <v>87</v>
      </c>
      <c r="S36" s="56">
        <f>RANK(S35,$X$2:$X$27,0)</f>
        <v>20</v>
      </c>
      <c r="T36" s="59" t="s">
        <v>13</v>
      </c>
    </row>
    <row r="39" spans="1:20" ht="14.25" thickBot="1" x14ac:dyDescent="0.2"/>
    <row r="40" spans="1:20" x14ac:dyDescent="0.15">
      <c r="A40" s="8" t="s">
        <v>10</v>
      </c>
      <c r="B40" s="9"/>
      <c r="C40" s="9"/>
      <c r="D40" s="9"/>
      <c r="E40" s="9"/>
      <c r="F40" s="9"/>
      <c r="G40" s="19" t="s">
        <v>11</v>
      </c>
      <c r="H40" s="18" t="s">
        <v>101</v>
      </c>
      <c r="I40" s="17"/>
      <c r="J40" s="17"/>
      <c r="K40" s="17"/>
      <c r="L40" s="17"/>
      <c r="M40" s="17"/>
      <c r="N40" s="17"/>
      <c r="O40" s="17"/>
      <c r="P40" s="17"/>
      <c r="Q40" s="10"/>
      <c r="R40" s="10"/>
      <c r="S40" s="10">
        <v>2</v>
      </c>
      <c r="T40" s="11" t="s">
        <v>16</v>
      </c>
    </row>
    <row r="41" spans="1:20" ht="14.25" thickBot="1" x14ac:dyDescent="0.2">
      <c r="A41" s="12"/>
      <c r="B41" s="13"/>
      <c r="C41" s="13"/>
      <c r="D41" s="13"/>
      <c r="E41" s="13"/>
      <c r="F41" s="13"/>
      <c r="G41" s="20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5"/>
    </row>
    <row r="43" spans="1:20" ht="14.25" thickBot="1" x14ac:dyDescent="0.2"/>
    <row r="44" spans="1:20" ht="14.25" thickBot="1" x14ac:dyDescent="0.2">
      <c r="A44" s="65"/>
      <c r="B44" s="66" t="s">
        <v>37</v>
      </c>
      <c r="C44" s="67" t="s">
        <v>38</v>
      </c>
      <c r="D44" s="57" t="s">
        <v>18</v>
      </c>
      <c r="F44" s="65"/>
      <c r="G44" s="66" t="s">
        <v>39</v>
      </c>
      <c r="H44" s="67" t="s">
        <v>40</v>
      </c>
      <c r="I44" s="57" t="s">
        <v>18</v>
      </c>
    </row>
    <row r="45" spans="1:20" x14ac:dyDescent="0.15">
      <c r="A45" s="21" t="s">
        <v>4</v>
      </c>
      <c r="B45" s="21" t="s">
        <v>96</v>
      </c>
      <c r="C45" s="21" t="s">
        <v>97</v>
      </c>
      <c r="D45" s="21" t="s">
        <v>93</v>
      </c>
      <c r="F45" s="21" t="s">
        <v>4</v>
      </c>
      <c r="G45" s="21" t="s">
        <v>96</v>
      </c>
      <c r="H45" s="21" t="s">
        <v>97</v>
      </c>
      <c r="I45" s="21" t="s">
        <v>93</v>
      </c>
    </row>
    <row r="46" spans="1:20" x14ac:dyDescent="0.15">
      <c r="A46" s="22">
        <v>1</v>
      </c>
      <c r="B46" s="4">
        <v>40766</v>
      </c>
      <c r="C46" s="1"/>
      <c r="D46" s="26">
        <v>700</v>
      </c>
      <c r="F46" s="22">
        <v>1</v>
      </c>
      <c r="G46" s="4">
        <v>40768</v>
      </c>
      <c r="H46" s="1"/>
      <c r="I46" s="26">
        <v>400</v>
      </c>
    </row>
    <row r="47" spans="1:20" x14ac:dyDescent="0.15">
      <c r="A47" s="22">
        <v>2</v>
      </c>
      <c r="B47" s="4">
        <v>40767</v>
      </c>
      <c r="C47" s="1"/>
      <c r="D47" s="26">
        <v>2200</v>
      </c>
      <c r="F47" s="22">
        <v>2</v>
      </c>
      <c r="G47" s="4">
        <v>40770</v>
      </c>
      <c r="H47" s="1"/>
      <c r="I47" s="26">
        <v>1100</v>
      </c>
    </row>
    <row r="48" spans="1:20" x14ac:dyDescent="0.15">
      <c r="A48" s="22">
        <v>3</v>
      </c>
      <c r="B48" s="4">
        <v>40768</v>
      </c>
      <c r="C48" s="1"/>
      <c r="D48" s="26">
        <v>700</v>
      </c>
      <c r="F48" s="22">
        <v>3</v>
      </c>
      <c r="G48" s="4">
        <v>40771</v>
      </c>
      <c r="H48" s="1"/>
      <c r="I48" s="26">
        <v>200</v>
      </c>
    </row>
    <row r="49" spans="1:10" x14ac:dyDescent="0.15">
      <c r="A49" s="22">
        <v>4</v>
      </c>
      <c r="B49" s="4">
        <v>40769</v>
      </c>
      <c r="C49" s="1"/>
      <c r="D49" s="26">
        <v>2900</v>
      </c>
      <c r="F49" s="22">
        <v>4</v>
      </c>
      <c r="G49" s="4">
        <v>40773</v>
      </c>
      <c r="H49" s="1"/>
      <c r="I49" s="26">
        <v>1100</v>
      </c>
    </row>
    <row r="50" spans="1:10" x14ac:dyDescent="0.15">
      <c r="A50" s="22">
        <v>5</v>
      </c>
      <c r="B50" s="4">
        <v>40771</v>
      </c>
      <c r="C50" s="1"/>
      <c r="D50" s="26">
        <v>1100</v>
      </c>
      <c r="F50" s="22"/>
      <c r="G50" s="1"/>
      <c r="H50" s="1"/>
      <c r="I50" s="1"/>
    </row>
    <row r="51" spans="1:10" x14ac:dyDescent="0.15">
      <c r="A51" s="22"/>
      <c r="B51" s="1"/>
      <c r="C51" s="1"/>
      <c r="D51" s="1"/>
      <c r="F51" s="22"/>
      <c r="G51" s="1"/>
      <c r="H51" s="1"/>
      <c r="I51" s="1"/>
    </row>
    <row r="52" spans="1:10" x14ac:dyDescent="0.15">
      <c r="A52" s="22"/>
      <c r="B52" s="1"/>
      <c r="C52" s="1"/>
      <c r="D52" s="1"/>
      <c r="F52" s="22"/>
      <c r="G52" s="1"/>
      <c r="H52" s="1"/>
      <c r="I52" s="1"/>
    </row>
    <row r="53" spans="1:10" x14ac:dyDescent="0.15">
      <c r="A53" s="22"/>
      <c r="B53" s="1"/>
      <c r="C53" s="1"/>
      <c r="D53" s="1"/>
      <c r="F53" s="22"/>
      <c r="G53" s="1"/>
      <c r="H53" s="1"/>
      <c r="I53" s="1"/>
    </row>
    <row r="54" spans="1:10" x14ac:dyDescent="0.15">
      <c r="A54" s="22"/>
      <c r="B54" s="1"/>
      <c r="C54" s="1"/>
      <c r="D54" s="1"/>
      <c r="F54" s="22"/>
      <c r="G54" s="1"/>
      <c r="H54" s="1"/>
      <c r="I54" s="1"/>
    </row>
    <row r="55" spans="1:10" x14ac:dyDescent="0.15">
      <c r="A55" s="22"/>
      <c r="B55" s="1"/>
      <c r="C55" s="1"/>
      <c r="D55" s="1"/>
      <c r="F55" s="22"/>
      <c r="G55" s="1"/>
      <c r="H55" s="1"/>
      <c r="I55" s="1"/>
    </row>
    <row r="56" spans="1:10" ht="14.25" thickBot="1" x14ac:dyDescent="0.2">
      <c r="C56" s="54" t="s">
        <v>86</v>
      </c>
      <c r="D56" s="1">
        <f>SUM(D46:D55)</f>
        <v>7600</v>
      </c>
      <c r="E56" t="s">
        <v>15</v>
      </c>
      <c r="H56" s="54" t="s">
        <v>86</v>
      </c>
      <c r="I56" s="1">
        <f>SUM(I46:I55)</f>
        <v>2800</v>
      </c>
      <c r="J56" t="s">
        <v>15</v>
      </c>
    </row>
    <row r="57" spans="1:10" ht="14.25" thickBot="1" x14ac:dyDescent="0.2">
      <c r="A57" s="60" t="s">
        <v>92</v>
      </c>
      <c r="B57" s="61" t="s">
        <v>85</v>
      </c>
      <c r="C57" s="58" t="s">
        <v>93</v>
      </c>
      <c r="D57" s="56">
        <f>D56</f>
        <v>7600</v>
      </c>
      <c r="E57" s="59" t="s">
        <v>15</v>
      </c>
      <c r="F57" s="60" t="s">
        <v>92</v>
      </c>
      <c r="G57" s="61" t="s">
        <v>85</v>
      </c>
      <c r="H57" s="58" t="s">
        <v>93</v>
      </c>
      <c r="I57" s="56">
        <f>I56</f>
        <v>2800</v>
      </c>
      <c r="J57" s="59" t="s">
        <v>15</v>
      </c>
    </row>
    <row r="58" spans="1:10" ht="14.25" thickBot="1" x14ac:dyDescent="0.2">
      <c r="C58" s="55" t="s">
        <v>87</v>
      </c>
      <c r="D58" s="56">
        <f>RANK(D57,$X$2:$X$27,0)</f>
        <v>5</v>
      </c>
      <c r="E58" s="59" t="s">
        <v>13</v>
      </c>
      <c r="H58" s="55" t="s">
        <v>87</v>
      </c>
      <c r="I58" s="56">
        <f>RANK(I57,$X$2:$X$27,0)</f>
        <v>9</v>
      </c>
      <c r="J58" s="59" t="s">
        <v>13</v>
      </c>
    </row>
    <row r="60" spans="1:10" ht="14.25" thickBot="1" x14ac:dyDescent="0.2"/>
    <row r="61" spans="1:10" ht="14.25" thickBot="1" x14ac:dyDescent="0.2">
      <c r="A61" s="65"/>
      <c r="B61" s="66" t="s">
        <v>41</v>
      </c>
      <c r="C61" s="67" t="s">
        <v>42</v>
      </c>
      <c r="D61" s="57" t="s">
        <v>19</v>
      </c>
      <c r="F61" s="65"/>
      <c r="G61" s="66" t="s">
        <v>0</v>
      </c>
      <c r="H61" s="67" t="s">
        <v>43</v>
      </c>
      <c r="I61" s="57" t="s">
        <v>19</v>
      </c>
    </row>
    <row r="62" spans="1:10" x14ac:dyDescent="0.15">
      <c r="A62" s="21" t="s">
        <v>4</v>
      </c>
      <c r="B62" s="21" t="s">
        <v>96</v>
      </c>
      <c r="C62" s="21" t="s">
        <v>97</v>
      </c>
      <c r="D62" s="21" t="s">
        <v>93</v>
      </c>
      <c r="F62" s="21" t="s">
        <v>4</v>
      </c>
      <c r="G62" s="21" t="s">
        <v>96</v>
      </c>
      <c r="H62" s="21" t="s">
        <v>97</v>
      </c>
      <c r="I62" s="21" t="s">
        <v>93</v>
      </c>
    </row>
    <row r="63" spans="1:10" x14ac:dyDescent="0.15">
      <c r="A63" s="22">
        <v>1</v>
      </c>
      <c r="B63" s="4">
        <v>40766</v>
      </c>
      <c r="C63" s="1"/>
      <c r="D63" s="26">
        <v>400</v>
      </c>
      <c r="F63" s="22">
        <v>1</v>
      </c>
      <c r="G63" s="4">
        <v>40766</v>
      </c>
      <c r="H63" s="1"/>
      <c r="I63" s="26">
        <v>100</v>
      </c>
    </row>
    <row r="64" spans="1:10" x14ac:dyDescent="0.15">
      <c r="A64" s="22">
        <v>2</v>
      </c>
      <c r="B64" s="4">
        <v>40767</v>
      </c>
      <c r="C64" s="1"/>
      <c r="D64" s="26">
        <v>3700</v>
      </c>
      <c r="F64" s="22">
        <v>2</v>
      </c>
      <c r="G64" s="4">
        <v>40768</v>
      </c>
      <c r="H64" s="1"/>
      <c r="I64" s="26">
        <v>400</v>
      </c>
    </row>
    <row r="65" spans="1:20" x14ac:dyDescent="0.15">
      <c r="A65" s="22">
        <v>3</v>
      </c>
      <c r="B65" s="4">
        <v>40768</v>
      </c>
      <c r="C65" s="1"/>
      <c r="D65" s="26">
        <v>400</v>
      </c>
      <c r="F65" s="22">
        <v>3</v>
      </c>
      <c r="G65" s="4">
        <v>40769</v>
      </c>
      <c r="H65" s="1"/>
      <c r="I65" s="26">
        <v>1100</v>
      </c>
    </row>
    <row r="66" spans="1:20" x14ac:dyDescent="0.15">
      <c r="A66" s="22">
        <v>4</v>
      </c>
      <c r="B66" s="4">
        <v>40771</v>
      </c>
      <c r="C66" s="1"/>
      <c r="D66" s="26">
        <v>100</v>
      </c>
      <c r="F66" s="22">
        <v>4</v>
      </c>
      <c r="G66" s="4">
        <v>40770</v>
      </c>
      <c r="H66" s="1"/>
      <c r="I66" s="26">
        <v>1100</v>
      </c>
    </row>
    <row r="67" spans="1:20" x14ac:dyDescent="0.15">
      <c r="A67" s="22">
        <v>5</v>
      </c>
      <c r="B67" s="4">
        <v>40773</v>
      </c>
      <c r="C67" s="1"/>
      <c r="D67" s="26">
        <v>100</v>
      </c>
      <c r="F67" s="22">
        <v>5</v>
      </c>
      <c r="G67" s="4">
        <v>40772</v>
      </c>
      <c r="H67" s="1"/>
      <c r="I67" s="26">
        <v>400</v>
      </c>
    </row>
    <row r="68" spans="1:20" x14ac:dyDescent="0.15">
      <c r="A68" s="22"/>
      <c r="B68" s="1"/>
      <c r="C68" s="1"/>
      <c r="D68" s="1"/>
      <c r="F68" s="22"/>
      <c r="G68" s="1"/>
      <c r="H68" s="1"/>
      <c r="I68" s="1"/>
    </row>
    <row r="69" spans="1:20" x14ac:dyDescent="0.15">
      <c r="A69" s="22"/>
      <c r="B69" s="1"/>
      <c r="C69" s="1"/>
      <c r="D69" s="1"/>
      <c r="F69" s="22"/>
      <c r="G69" s="1"/>
      <c r="H69" s="1"/>
      <c r="I69" s="1"/>
    </row>
    <row r="70" spans="1:20" x14ac:dyDescent="0.15">
      <c r="A70" s="22"/>
      <c r="B70" s="1"/>
      <c r="C70" s="1"/>
      <c r="D70" s="1"/>
      <c r="F70" s="22"/>
      <c r="G70" s="1"/>
      <c r="H70" s="1"/>
      <c r="I70" s="1"/>
    </row>
    <row r="71" spans="1:20" x14ac:dyDescent="0.15">
      <c r="A71" s="22"/>
      <c r="B71" s="1"/>
      <c r="C71" s="1"/>
      <c r="D71" s="1"/>
      <c r="F71" s="22"/>
      <c r="G71" s="1"/>
      <c r="H71" s="1"/>
      <c r="I71" s="1"/>
    </row>
    <row r="72" spans="1:20" x14ac:dyDescent="0.15">
      <c r="A72" s="22"/>
      <c r="B72" s="35"/>
      <c r="C72" s="35"/>
      <c r="D72" s="35"/>
      <c r="F72" s="22"/>
      <c r="G72" s="35"/>
      <c r="H72" s="35"/>
      <c r="I72" s="35"/>
      <c r="O72" s="25"/>
    </row>
    <row r="73" spans="1:20" ht="14.25" thickBot="1" x14ac:dyDescent="0.2">
      <c r="C73" s="54" t="s">
        <v>86</v>
      </c>
      <c r="D73" s="1">
        <f>SUM(D63:D72)</f>
        <v>4700</v>
      </c>
      <c r="E73" t="s">
        <v>15</v>
      </c>
      <c r="H73" s="54" t="s">
        <v>86</v>
      </c>
      <c r="I73" s="1">
        <f>SUM(I63:I72)</f>
        <v>3100</v>
      </c>
      <c r="J73" t="s">
        <v>15</v>
      </c>
    </row>
    <row r="74" spans="1:20" ht="14.25" thickBot="1" x14ac:dyDescent="0.2">
      <c r="A74" s="60" t="s">
        <v>92</v>
      </c>
      <c r="B74" s="61" t="s">
        <v>89</v>
      </c>
      <c r="C74" s="58" t="s">
        <v>93</v>
      </c>
      <c r="D74" s="56">
        <f>D73*0.6</f>
        <v>2820</v>
      </c>
      <c r="E74" s="59" t="s">
        <v>15</v>
      </c>
      <c r="F74" s="60" t="s">
        <v>92</v>
      </c>
      <c r="G74" s="61" t="s">
        <v>89</v>
      </c>
      <c r="H74" s="58" t="s">
        <v>93</v>
      </c>
      <c r="I74" s="56">
        <f>I73*0.6</f>
        <v>1860</v>
      </c>
      <c r="J74" s="59" t="s">
        <v>15</v>
      </c>
    </row>
    <row r="75" spans="1:20" ht="14.25" thickBot="1" x14ac:dyDescent="0.2">
      <c r="C75" s="55" t="s">
        <v>87</v>
      </c>
      <c r="D75" s="56">
        <f>RANK(D74,$X$2:$X$27,0)</f>
        <v>8</v>
      </c>
      <c r="E75" s="59" t="s">
        <v>13</v>
      </c>
      <c r="H75" s="55" t="s">
        <v>87</v>
      </c>
      <c r="I75" s="56">
        <f>RANK(I74,$X$2:$X$27,0)</f>
        <v>12</v>
      </c>
      <c r="J75" s="59" t="s">
        <v>13</v>
      </c>
    </row>
    <row r="78" spans="1:20" ht="14.25" thickBot="1" x14ac:dyDescent="0.2"/>
    <row r="79" spans="1:20" x14ac:dyDescent="0.15">
      <c r="A79" s="8" t="s">
        <v>10</v>
      </c>
      <c r="B79" s="9"/>
      <c r="C79" s="9"/>
      <c r="D79" s="9"/>
      <c r="E79" s="9"/>
      <c r="F79" s="9"/>
      <c r="G79" s="19" t="s">
        <v>11</v>
      </c>
      <c r="H79" s="18" t="s">
        <v>101</v>
      </c>
      <c r="I79" s="17"/>
      <c r="J79" s="17"/>
      <c r="K79" s="17"/>
      <c r="L79" s="17"/>
      <c r="M79" s="17"/>
      <c r="N79" s="17"/>
      <c r="O79" s="17"/>
      <c r="P79" s="17"/>
      <c r="Q79" s="10"/>
      <c r="R79" s="10"/>
      <c r="S79" s="10">
        <v>3</v>
      </c>
      <c r="T79" s="11" t="s">
        <v>16</v>
      </c>
    </row>
    <row r="80" spans="1:20" ht="14.25" thickBot="1" x14ac:dyDescent="0.2">
      <c r="A80" s="12"/>
      <c r="B80" s="13"/>
      <c r="C80" s="13"/>
      <c r="D80" s="13"/>
      <c r="E80" s="13"/>
      <c r="F80" s="13"/>
      <c r="G80" s="20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5"/>
    </row>
    <row r="82" spans="1:12" ht="14.25" thickBot="1" x14ac:dyDescent="0.2"/>
    <row r="83" spans="1:12" ht="14.25" thickBot="1" x14ac:dyDescent="0.2">
      <c r="A83" s="65"/>
      <c r="B83" s="66" t="s">
        <v>44</v>
      </c>
      <c r="C83" s="67" t="s">
        <v>45</v>
      </c>
      <c r="D83" s="57" t="s">
        <v>20</v>
      </c>
      <c r="F83" s="65"/>
      <c r="G83" s="66" t="s">
        <v>46</v>
      </c>
      <c r="H83" s="67" t="s">
        <v>47</v>
      </c>
      <c r="I83" s="57" t="s">
        <v>20</v>
      </c>
    </row>
    <row r="84" spans="1:12" x14ac:dyDescent="0.15">
      <c r="A84" s="21" t="s">
        <v>4</v>
      </c>
      <c r="B84" s="21" t="s">
        <v>96</v>
      </c>
      <c r="C84" s="21" t="s">
        <v>97</v>
      </c>
      <c r="D84" s="21" t="s">
        <v>93</v>
      </c>
      <c r="F84" s="21" t="s">
        <v>4</v>
      </c>
      <c r="G84" s="21" t="s">
        <v>96</v>
      </c>
      <c r="H84" s="21" t="s">
        <v>97</v>
      </c>
      <c r="I84" s="21" t="s">
        <v>93</v>
      </c>
    </row>
    <row r="85" spans="1:12" x14ac:dyDescent="0.15">
      <c r="A85" s="22">
        <v>1</v>
      </c>
      <c r="B85" s="4">
        <v>40766</v>
      </c>
      <c r="C85" s="1"/>
      <c r="D85" s="26">
        <v>200</v>
      </c>
      <c r="F85" s="22">
        <v>1</v>
      </c>
      <c r="G85" s="4">
        <v>40766</v>
      </c>
      <c r="H85" s="1"/>
      <c r="I85" s="26">
        <v>1100</v>
      </c>
    </row>
    <row r="86" spans="1:12" x14ac:dyDescent="0.15">
      <c r="A86" s="22">
        <v>2</v>
      </c>
      <c r="B86" s="4">
        <v>40767</v>
      </c>
      <c r="C86" s="1"/>
      <c r="D86" s="26">
        <v>1100</v>
      </c>
      <c r="F86" s="22">
        <v>2</v>
      </c>
      <c r="G86" s="4">
        <v>40767</v>
      </c>
      <c r="H86" s="1"/>
      <c r="I86" s="1">
        <v>400</v>
      </c>
    </row>
    <row r="87" spans="1:12" x14ac:dyDescent="0.15">
      <c r="A87" s="22">
        <v>3</v>
      </c>
      <c r="B87" s="4">
        <v>40768</v>
      </c>
      <c r="C87" s="1"/>
      <c r="D87" s="26">
        <v>200</v>
      </c>
      <c r="F87" s="22">
        <v>3</v>
      </c>
      <c r="G87" s="4">
        <v>40768</v>
      </c>
      <c r="H87" s="1"/>
      <c r="I87" s="26">
        <v>4800</v>
      </c>
    </row>
    <row r="88" spans="1:12" x14ac:dyDescent="0.15">
      <c r="A88" s="22">
        <v>4</v>
      </c>
      <c r="B88" s="4">
        <v>40769</v>
      </c>
      <c r="C88" s="1"/>
      <c r="D88" s="26">
        <v>700</v>
      </c>
      <c r="F88" s="22">
        <v>4</v>
      </c>
      <c r="G88" s="4">
        <v>40769</v>
      </c>
      <c r="H88" s="1"/>
      <c r="I88" s="1">
        <v>100</v>
      </c>
    </row>
    <row r="89" spans="1:12" x14ac:dyDescent="0.15">
      <c r="A89" s="22">
        <v>5</v>
      </c>
      <c r="B89" s="4">
        <v>40771</v>
      </c>
      <c r="C89" s="1"/>
      <c r="D89" s="26">
        <v>200</v>
      </c>
      <c r="F89" s="22">
        <v>5</v>
      </c>
      <c r="G89" s="4">
        <v>40770</v>
      </c>
      <c r="H89" s="1"/>
      <c r="I89" s="26">
        <v>1600</v>
      </c>
    </row>
    <row r="90" spans="1:12" x14ac:dyDescent="0.15">
      <c r="A90" s="22"/>
      <c r="B90" s="1"/>
      <c r="C90" s="1"/>
      <c r="D90" s="1"/>
      <c r="F90" s="22">
        <v>6</v>
      </c>
      <c r="G90" s="4">
        <v>40771</v>
      </c>
      <c r="H90" s="1"/>
      <c r="I90" s="26">
        <v>700</v>
      </c>
    </row>
    <row r="91" spans="1:12" x14ac:dyDescent="0.15">
      <c r="A91" s="22"/>
      <c r="B91" s="1"/>
      <c r="C91" s="1"/>
      <c r="D91" s="1"/>
      <c r="F91" s="22">
        <v>7</v>
      </c>
      <c r="G91" s="4">
        <v>40773</v>
      </c>
      <c r="H91" s="1"/>
      <c r="I91" s="26">
        <v>700</v>
      </c>
    </row>
    <row r="92" spans="1:12" x14ac:dyDescent="0.15">
      <c r="A92" s="22"/>
      <c r="B92" s="1"/>
      <c r="C92" s="1"/>
      <c r="D92" s="1"/>
      <c r="F92" s="22"/>
      <c r="G92" s="1"/>
      <c r="H92" s="1"/>
      <c r="I92" s="1"/>
    </row>
    <row r="93" spans="1:12" x14ac:dyDescent="0.15">
      <c r="A93" s="22"/>
      <c r="B93" s="1"/>
      <c r="C93" s="1"/>
      <c r="D93" s="1"/>
      <c r="F93" s="22"/>
      <c r="G93" s="1"/>
      <c r="H93" s="1"/>
      <c r="I93" s="1"/>
      <c r="L93" s="25"/>
    </row>
    <row r="94" spans="1:12" x14ac:dyDescent="0.15">
      <c r="A94" s="22"/>
      <c r="B94" s="1"/>
      <c r="C94" s="1"/>
      <c r="D94" s="1"/>
      <c r="F94" s="22"/>
      <c r="G94" s="1"/>
      <c r="H94" s="1"/>
      <c r="I94" s="1"/>
    </row>
    <row r="95" spans="1:12" ht="14.25" thickBot="1" x14ac:dyDescent="0.2">
      <c r="C95" s="54" t="s">
        <v>86</v>
      </c>
      <c r="D95" s="1">
        <f>SUM(D85:D94)</f>
        <v>2400</v>
      </c>
      <c r="E95" t="s">
        <v>15</v>
      </c>
      <c r="H95" s="54" t="s">
        <v>86</v>
      </c>
      <c r="I95" s="1">
        <f>SUM(I85,I87,I89:I91)</f>
        <v>8900</v>
      </c>
      <c r="J95" t="s">
        <v>15</v>
      </c>
    </row>
    <row r="96" spans="1:12" ht="14.25" thickBot="1" x14ac:dyDescent="0.2">
      <c r="A96" s="60" t="s">
        <v>92</v>
      </c>
      <c r="B96" s="61" t="s">
        <v>85</v>
      </c>
      <c r="C96" s="58" t="s">
        <v>93</v>
      </c>
      <c r="D96" s="56">
        <f>D95</f>
        <v>2400</v>
      </c>
      <c r="E96" s="59" t="s">
        <v>15</v>
      </c>
      <c r="F96" s="60" t="s">
        <v>92</v>
      </c>
      <c r="G96" s="61" t="s">
        <v>85</v>
      </c>
      <c r="H96" s="58" t="s">
        <v>93</v>
      </c>
      <c r="I96" s="56">
        <f>I95</f>
        <v>8900</v>
      </c>
      <c r="J96" s="59" t="s">
        <v>15</v>
      </c>
    </row>
    <row r="97" spans="1:19" ht="14.25" thickBot="1" x14ac:dyDescent="0.2">
      <c r="C97" s="55" t="s">
        <v>87</v>
      </c>
      <c r="D97" s="56">
        <f>RANK(D96,$X$2:$X$27,0)</f>
        <v>10</v>
      </c>
      <c r="E97" s="59" t="s">
        <v>13</v>
      </c>
      <c r="H97" s="55" t="s">
        <v>87</v>
      </c>
      <c r="I97" s="56">
        <f>RANK(I96,$X$2:$X$27,0)</f>
        <v>3</v>
      </c>
      <c r="J97" s="59" t="s">
        <v>13</v>
      </c>
    </row>
    <row r="98" spans="1:19" x14ac:dyDescent="0.15">
      <c r="C98" s="7"/>
      <c r="D98" s="5"/>
      <c r="H98" s="7"/>
      <c r="I98" s="5"/>
      <c r="M98" s="7"/>
      <c r="N98" s="5"/>
      <c r="R98" s="7"/>
      <c r="S98" s="5"/>
    </row>
    <row r="99" spans="1:19" ht="14.25" thickBot="1" x14ac:dyDescent="0.2"/>
    <row r="100" spans="1:19" ht="14.25" thickBot="1" x14ac:dyDescent="0.2">
      <c r="A100" s="65"/>
      <c r="B100" s="66" t="s">
        <v>48</v>
      </c>
      <c r="C100" s="67" t="s">
        <v>52</v>
      </c>
      <c r="D100" s="57" t="s">
        <v>21</v>
      </c>
      <c r="F100" s="65"/>
      <c r="G100" s="66" t="s">
        <v>49</v>
      </c>
      <c r="H100" s="67" t="s">
        <v>51</v>
      </c>
      <c r="I100" s="57" t="s">
        <v>21</v>
      </c>
      <c r="K100" s="65"/>
      <c r="L100" s="66" t="s">
        <v>50</v>
      </c>
      <c r="M100" s="67"/>
      <c r="N100" s="57" t="s">
        <v>21</v>
      </c>
    </row>
    <row r="101" spans="1:19" x14ac:dyDescent="0.15">
      <c r="A101" s="21" t="s">
        <v>4</v>
      </c>
      <c r="B101" s="21" t="s">
        <v>96</v>
      </c>
      <c r="C101" s="21" t="s">
        <v>97</v>
      </c>
      <c r="D101" s="21" t="s">
        <v>93</v>
      </c>
      <c r="F101" s="21" t="s">
        <v>4</v>
      </c>
      <c r="G101" s="21" t="s">
        <v>96</v>
      </c>
      <c r="H101" s="21" t="s">
        <v>97</v>
      </c>
      <c r="I101" s="21" t="s">
        <v>93</v>
      </c>
      <c r="K101" s="21" t="s">
        <v>4</v>
      </c>
      <c r="L101" s="21" t="s">
        <v>96</v>
      </c>
      <c r="M101" s="21" t="s">
        <v>97</v>
      </c>
      <c r="N101" s="21" t="s">
        <v>93</v>
      </c>
    </row>
    <row r="102" spans="1:19" x14ac:dyDescent="0.15">
      <c r="A102" s="22">
        <v>1</v>
      </c>
      <c r="B102" s="4">
        <v>40767</v>
      </c>
      <c r="C102" s="1"/>
      <c r="D102" s="26">
        <v>100</v>
      </c>
      <c r="F102" s="22">
        <v>1</v>
      </c>
      <c r="G102" s="4">
        <v>40768</v>
      </c>
      <c r="H102" s="1"/>
      <c r="I102" s="26">
        <v>400</v>
      </c>
      <c r="K102" s="22">
        <v>1</v>
      </c>
      <c r="L102" s="4">
        <v>40772</v>
      </c>
      <c r="M102" s="1"/>
      <c r="N102" s="26">
        <v>200</v>
      </c>
    </row>
    <row r="103" spans="1:19" x14ac:dyDescent="0.15">
      <c r="A103" s="22"/>
      <c r="B103" s="1"/>
      <c r="C103" s="1"/>
      <c r="D103" s="1"/>
      <c r="F103" s="22">
        <v>2</v>
      </c>
      <c r="G103" s="4">
        <v>40770</v>
      </c>
      <c r="H103" s="1"/>
      <c r="I103" s="26">
        <v>200</v>
      </c>
      <c r="K103" s="22"/>
      <c r="L103" s="1"/>
      <c r="M103" s="1"/>
      <c r="N103" s="1"/>
    </row>
    <row r="104" spans="1:19" x14ac:dyDescent="0.15">
      <c r="A104" s="22"/>
      <c r="B104" s="1"/>
      <c r="C104" s="1"/>
      <c r="D104" s="1"/>
      <c r="F104" s="22"/>
      <c r="G104" s="1"/>
      <c r="H104" s="1"/>
      <c r="I104" s="1"/>
      <c r="K104" s="22"/>
      <c r="L104" s="1"/>
      <c r="M104" s="1"/>
      <c r="N104" s="1"/>
    </row>
    <row r="105" spans="1:19" x14ac:dyDescent="0.15">
      <c r="A105" s="22"/>
      <c r="B105" s="1"/>
      <c r="C105" s="1"/>
      <c r="D105" s="1"/>
      <c r="F105" s="22"/>
      <c r="G105" s="1"/>
      <c r="H105" s="1"/>
      <c r="I105" s="1"/>
      <c r="K105" s="22"/>
      <c r="L105" s="1"/>
      <c r="M105" s="1"/>
      <c r="N105" s="1"/>
    </row>
    <row r="106" spans="1:19" x14ac:dyDescent="0.15">
      <c r="A106" s="22"/>
      <c r="B106" s="1"/>
      <c r="C106" s="1"/>
      <c r="D106" s="1"/>
      <c r="F106" s="22"/>
      <c r="G106" s="1"/>
      <c r="H106" s="1"/>
      <c r="I106" s="1"/>
      <c r="K106" s="22"/>
      <c r="L106" s="1"/>
      <c r="M106" s="1"/>
      <c r="N106" s="1"/>
    </row>
    <row r="107" spans="1:19" x14ac:dyDescent="0.15">
      <c r="A107" s="22"/>
      <c r="B107" s="1"/>
      <c r="C107" s="1"/>
      <c r="D107" s="1"/>
      <c r="F107" s="22"/>
      <c r="G107" s="1"/>
      <c r="H107" s="1"/>
      <c r="I107" s="1"/>
      <c r="K107" s="22"/>
      <c r="L107" s="1"/>
      <c r="M107" s="1"/>
      <c r="N107" s="1"/>
    </row>
    <row r="108" spans="1:19" x14ac:dyDescent="0.15">
      <c r="A108" s="22"/>
      <c r="B108" s="1"/>
      <c r="C108" s="1"/>
      <c r="D108" s="1"/>
      <c r="F108" s="22"/>
      <c r="G108" s="1"/>
      <c r="H108" s="1"/>
      <c r="I108" s="1"/>
      <c r="K108" s="22"/>
      <c r="L108" s="1"/>
      <c r="M108" s="1"/>
      <c r="N108" s="1"/>
    </row>
    <row r="109" spans="1:19" x14ac:dyDescent="0.15">
      <c r="A109" s="22"/>
      <c r="B109" s="1"/>
      <c r="C109" s="1"/>
      <c r="D109" s="1"/>
      <c r="F109" s="22"/>
      <c r="G109" s="1"/>
      <c r="H109" s="1"/>
      <c r="I109" s="1"/>
      <c r="K109" s="22"/>
      <c r="L109" s="1"/>
      <c r="M109" s="1"/>
      <c r="N109" s="1"/>
    </row>
    <row r="110" spans="1:19" x14ac:dyDescent="0.15">
      <c r="A110" s="22"/>
      <c r="B110" s="1"/>
      <c r="C110" s="1"/>
      <c r="D110" s="1"/>
      <c r="F110" s="22"/>
      <c r="G110" s="1"/>
      <c r="H110" s="1"/>
      <c r="I110" s="1"/>
      <c r="K110" s="22"/>
      <c r="L110" s="1"/>
      <c r="M110" s="1"/>
      <c r="N110" s="1"/>
    </row>
    <row r="111" spans="1:19" x14ac:dyDescent="0.15">
      <c r="A111" s="22"/>
      <c r="B111" s="35"/>
      <c r="C111" s="35"/>
      <c r="D111" s="35"/>
      <c r="F111" s="22"/>
      <c r="G111" s="35"/>
      <c r="H111" s="35"/>
      <c r="I111" s="35"/>
      <c r="K111" s="22"/>
      <c r="L111" s="35"/>
      <c r="M111" s="35"/>
      <c r="N111" s="35"/>
    </row>
    <row r="112" spans="1:19" ht="14.25" thickBot="1" x14ac:dyDescent="0.2">
      <c r="C112" s="54" t="s">
        <v>86</v>
      </c>
      <c r="D112" s="1">
        <f>SUM(D102:D111)</f>
        <v>100</v>
      </c>
      <c r="E112" t="s">
        <v>15</v>
      </c>
      <c r="H112" s="54" t="s">
        <v>86</v>
      </c>
      <c r="I112" s="1">
        <f>SUM(I102:I111)</f>
        <v>600</v>
      </c>
      <c r="J112" t="s">
        <v>15</v>
      </c>
      <c r="M112" s="54" t="s">
        <v>86</v>
      </c>
      <c r="N112" s="1">
        <f>SUM(N102:N111)</f>
        <v>200</v>
      </c>
      <c r="O112" t="s">
        <v>15</v>
      </c>
    </row>
    <row r="113" spans="1:20" ht="14.25" thickBot="1" x14ac:dyDescent="0.2">
      <c r="A113" s="60" t="s">
        <v>92</v>
      </c>
      <c r="B113" s="61" t="s">
        <v>89</v>
      </c>
      <c r="C113" s="58" t="s">
        <v>93</v>
      </c>
      <c r="D113" s="56">
        <f>D112*0.6</f>
        <v>60</v>
      </c>
      <c r="E113" s="59" t="s">
        <v>15</v>
      </c>
      <c r="F113" s="60" t="s">
        <v>92</v>
      </c>
      <c r="G113" s="61" t="s">
        <v>89</v>
      </c>
      <c r="H113" s="58" t="s">
        <v>93</v>
      </c>
      <c r="I113" s="56">
        <f>I112*0.6</f>
        <v>360</v>
      </c>
      <c r="J113" s="59" t="s">
        <v>15</v>
      </c>
      <c r="K113" s="60" t="s">
        <v>92</v>
      </c>
      <c r="L113" s="61" t="s">
        <v>89</v>
      </c>
      <c r="M113" s="58" t="s">
        <v>93</v>
      </c>
      <c r="N113" s="56">
        <f>N112*0.6</f>
        <v>120</v>
      </c>
      <c r="O113" s="59" t="s">
        <v>15</v>
      </c>
    </row>
    <row r="114" spans="1:20" ht="14.25" thickBot="1" x14ac:dyDescent="0.2">
      <c r="C114" s="55" t="s">
        <v>87</v>
      </c>
      <c r="D114" s="56">
        <f>RANK(D113,$X$2:$X$27,0)</f>
        <v>25</v>
      </c>
      <c r="E114" s="59" t="s">
        <v>13</v>
      </c>
      <c r="H114" s="55" t="s">
        <v>87</v>
      </c>
      <c r="I114" s="56">
        <f>RANK(I113,$X$2:$X$27,0)</f>
        <v>19</v>
      </c>
      <c r="J114" s="59" t="s">
        <v>13</v>
      </c>
      <c r="M114" s="55" t="s">
        <v>87</v>
      </c>
      <c r="N114" s="56">
        <f>RANK(N113,$X$2:$X$27,0)</f>
        <v>21</v>
      </c>
      <c r="O114" s="59" t="s">
        <v>13</v>
      </c>
    </row>
    <row r="117" spans="1:20" ht="14.25" thickBot="1" x14ac:dyDescent="0.2"/>
    <row r="118" spans="1:20" x14ac:dyDescent="0.15">
      <c r="A118" s="8" t="s">
        <v>10</v>
      </c>
      <c r="B118" s="9"/>
      <c r="C118" s="9"/>
      <c r="D118" s="9"/>
      <c r="E118" s="9"/>
      <c r="F118" s="9"/>
      <c r="G118" s="19" t="s">
        <v>11</v>
      </c>
      <c r="H118" s="18" t="s">
        <v>101</v>
      </c>
      <c r="I118" s="17"/>
      <c r="J118" s="17"/>
      <c r="K118" s="17"/>
      <c r="L118" s="17"/>
      <c r="M118" s="17"/>
      <c r="N118" s="17"/>
      <c r="O118" s="17"/>
      <c r="P118" s="17"/>
      <c r="Q118" s="10"/>
      <c r="R118" s="10"/>
      <c r="S118" s="10">
        <v>4</v>
      </c>
      <c r="T118" s="11" t="s">
        <v>16</v>
      </c>
    </row>
    <row r="119" spans="1:20" ht="14.25" thickBot="1" x14ac:dyDescent="0.2">
      <c r="A119" s="12"/>
      <c r="B119" s="13"/>
      <c r="C119" s="13"/>
      <c r="D119" s="13"/>
      <c r="E119" s="13"/>
      <c r="F119" s="13"/>
      <c r="G119" s="20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5"/>
    </row>
    <row r="121" spans="1:20" ht="14.25" thickBot="1" x14ac:dyDescent="0.2"/>
    <row r="122" spans="1:20" ht="14.25" thickBot="1" x14ac:dyDescent="0.2">
      <c r="A122" s="65"/>
      <c r="B122" s="66" t="s">
        <v>53</v>
      </c>
      <c r="C122" s="67" t="s">
        <v>58</v>
      </c>
      <c r="D122" s="57" t="s">
        <v>22</v>
      </c>
      <c r="F122" s="65"/>
      <c r="G122" s="66" t="s">
        <v>54</v>
      </c>
      <c r="H122" s="67" t="s">
        <v>59</v>
      </c>
      <c r="I122" s="57" t="s">
        <v>22</v>
      </c>
      <c r="K122" s="65"/>
      <c r="L122" s="66" t="s">
        <v>55</v>
      </c>
      <c r="M122" s="67" t="s">
        <v>72</v>
      </c>
      <c r="N122" s="57" t="s">
        <v>22</v>
      </c>
    </row>
    <row r="123" spans="1:20" x14ac:dyDescent="0.15">
      <c r="A123" s="21" t="s">
        <v>4</v>
      </c>
      <c r="B123" s="21" t="s">
        <v>96</v>
      </c>
      <c r="C123" s="21" t="s">
        <v>97</v>
      </c>
      <c r="D123" s="21" t="s">
        <v>93</v>
      </c>
      <c r="F123" s="21" t="s">
        <v>4</v>
      </c>
      <c r="G123" s="21" t="s">
        <v>96</v>
      </c>
      <c r="H123" s="21" t="s">
        <v>97</v>
      </c>
      <c r="I123" s="21" t="s">
        <v>93</v>
      </c>
      <c r="K123" s="21" t="s">
        <v>4</v>
      </c>
      <c r="L123" s="21" t="s">
        <v>96</v>
      </c>
      <c r="M123" s="21" t="s">
        <v>97</v>
      </c>
      <c r="N123" s="21" t="s">
        <v>93</v>
      </c>
    </row>
    <row r="124" spans="1:20" x14ac:dyDescent="0.15">
      <c r="A124" s="22">
        <v>1</v>
      </c>
      <c r="B124" s="4">
        <v>40766</v>
      </c>
      <c r="C124" s="1"/>
      <c r="D124" s="26">
        <v>200</v>
      </c>
      <c r="F124" s="22">
        <v>1</v>
      </c>
      <c r="G124" s="4">
        <v>40767</v>
      </c>
      <c r="H124" s="1"/>
      <c r="I124" s="26">
        <v>400</v>
      </c>
      <c r="K124" s="22">
        <v>1</v>
      </c>
      <c r="L124" s="4">
        <v>40769</v>
      </c>
      <c r="M124" s="1"/>
      <c r="N124" s="26">
        <v>100</v>
      </c>
    </row>
    <row r="125" spans="1:20" x14ac:dyDescent="0.15">
      <c r="A125" s="22">
        <v>2</v>
      </c>
      <c r="B125" s="4">
        <v>40768</v>
      </c>
      <c r="C125" s="1"/>
      <c r="D125" s="26">
        <v>400</v>
      </c>
      <c r="F125" s="22">
        <v>2</v>
      </c>
      <c r="G125" s="4">
        <v>40771</v>
      </c>
      <c r="H125" s="1"/>
      <c r="I125" s="26">
        <v>400</v>
      </c>
      <c r="K125" s="22"/>
      <c r="L125" s="1"/>
      <c r="M125" s="1"/>
      <c r="N125" s="1"/>
    </row>
    <row r="126" spans="1:20" x14ac:dyDescent="0.15">
      <c r="A126" s="22">
        <v>3</v>
      </c>
      <c r="B126" s="4">
        <v>40768</v>
      </c>
      <c r="C126" s="1"/>
      <c r="D126" s="26">
        <v>100</v>
      </c>
      <c r="F126" s="22">
        <v>3</v>
      </c>
      <c r="G126" s="4">
        <v>40773</v>
      </c>
      <c r="H126" s="1"/>
      <c r="I126" s="37">
        <v>100</v>
      </c>
      <c r="K126" s="22"/>
      <c r="L126" s="1"/>
      <c r="M126" s="1"/>
      <c r="N126" s="1"/>
    </row>
    <row r="127" spans="1:20" x14ac:dyDescent="0.15">
      <c r="A127" s="22"/>
      <c r="B127" s="1"/>
      <c r="C127" s="1"/>
      <c r="D127" s="1"/>
      <c r="F127" s="22"/>
      <c r="G127" s="1"/>
      <c r="H127" s="3" t="s">
        <v>75</v>
      </c>
      <c r="I127" s="26">
        <v>40</v>
      </c>
      <c r="K127" s="22"/>
      <c r="L127" s="1"/>
      <c r="M127" s="1"/>
      <c r="N127" s="1"/>
    </row>
    <row r="128" spans="1:20" x14ac:dyDescent="0.15">
      <c r="A128" s="22"/>
      <c r="B128" s="1"/>
      <c r="C128" s="1"/>
      <c r="D128" s="1"/>
      <c r="F128" s="22"/>
      <c r="G128" s="35"/>
      <c r="H128" s="35"/>
      <c r="I128" s="35"/>
      <c r="K128" s="22"/>
      <c r="L128" s="1"/>
      <c r="M128" s="1"/>
      <c r="N128" s="1"/>
    </row>
    <row r="129" spans="1:19" x14ac:dyDescent="0.15">
      <c r="A129" s="22"/>
      <c r="B129" s="1"/>
      <c r="C129" s="1"/>
      <c r="D129" s="1"/>
      <c r="F129" s="22"/>
      <c r="G129" s="31" t="s">
        <v>74</v>
      </c>
      <c r="H129" s="32"/>
      <c r="I129" s="33"/>
      <c r="K129" s="22"/>
      <c r="L129" s="1"/>
      <c r="M129" s="1"/>
      <c r="N129" s="1"/>
    </row>
    <row r="130" spans="1:19" x14ac:dyDescent="0.15">
      <c r="A130" s="22"/>
      <c r="B130" s="1"/>
      <c r="C130" s="1"/>
      <c r="D130" s="1"/>
      <c r="F130" s="22"/>
      <c r="G130" s="1"/>
      <c r="H130" s="1"/>
      <c r="I130" s="1"/>
      <c r="K130" s="22"/>
      <c r="L130" s="1"/>
      <c r="M130" s="1"/>
      <c r="N130" s="1"/>
    </row>
    <row r="131" spans="1:19" x14ac:dyDescent="0.15">
      <c r="A131" s="22"/>
      <c r="B131" s="1"/>
      <c r="C131" s="1"/>
      <c r="D131" s="1"/>
      <c r="F131" s="22"/>
      <c r="G131" s="1"/>
      <c r="H131" s="1"/>
      <c r="I131" s="1"/>
      <c r="K131" s="22"/>
      <c r="L131" s="1"/>
      <c r="M131" s="1"/>
      <c r="N131" s="1"/>
    </row>
    <row r="132" spans="1:19" x14ac:dyDescent="0.15">
      <c r="A132" s="22"/>
      <c r="B132" s="1"/>
      <c r="C132" s="1"/>
      <c r="D132" s="1"/>
      <c r="F132" s="22"/>
      <c r="G132" s="1"/>
      <c r="H132" s="1"/>
      <c r="I132" s="1"/>
      <c r="K132" s="22"/>
      <c r="L132" s="1"/>
      <c r="M132" s="1"/>
      <c r="N132" s="1"/>
    </row>
    <row r="133" spans="1:19" x14ac:dyDescent="0.15">
      <c r="A133" s="22"/>
      <c r="B133" s="35"/>
      <c r="C133" s="35"/>
      <c r="D133" s="35"/>
      <c r="F133" s="22"/>
      <c r="G133" s="35"/>
      <c r="H133" s="35"/>
      <c r="I133" s="35"/>
      <c r="K133" s="22"/>
      <c r="L133" s="35"/>
      <c r="M133" s="35"/>
      <c r="N133" s="35"/>
    </row>
    <row r="134" spans="1:19" ht="14.25" thickBot="1" x14ac:dyDescent="0.2">
      <c r="C134" s="54" t="s">
        <v>86</v>
      </c>
      <c r="D134" s="1">
        <f>SUM(D124:D133)</f>
        <v>700</v>
      </c>
      <c r="E134" t="s">
        <v>15</v>
      </c>
      <c r="H134" s="54" t="s">
        <v>86</v>
      </c>
      <c r="I134" s="1">
        <f>SUM(I124:I125,I127)</f>
        <v>840</v>
      </c>
      <c r="J134" t="s">
        <v>15</v>
      </c>
      <c r="M134" s="54" t="s">
        <v>86</v>
      </c>
      <c r="N134" s="1">
        <f>SUM(N124:N133)</f>
        <v>100</v>
      </c>
      <c r="O134" t="s">
        <v>15</v>
      </c>
    </row>
    <row r="135" spans="1:19" ht="14.25" thickBot="1" x14ac:dyDescent="0.2">
      <c r="A135" s="60" t="s">
        <v>92</v>
      </c>
      <c r="B135" s="61" t="s">
        <v>89</v>
      </c>
      <c r="C135" s="58" t="s">
        <v>93</v>
      </c>
      <c r="D135" s="56">
        <f>D134*0.7</f>
        <v>489.99999999999994</v>
      </c>
      <c r="E135" s="59" t="s">
        <v>15</v>
      </c>
      <c r="F135" s="60" t="s">
        <v>92</v>
      </c>
      <c r="G135" s="61" t="s">
        <v>89</v>
      </c>
      <c r="H135" s="58" t="s">
        <v>93</v>
      </c>
      <c r="I135" s="56">
        <f>I134*0.7</f>
        <v>588</v>
      </c>
      <c r="J135" s="59" t="s">
        <v>15</v>
      </c>
      <c r="K135" s="60" t="s">
        <v>92</v>
      </c>
      <c r="L135" s="61" t="s">
        <v>89</v>
      </c>
      <c r="M135" s="58" t="s">
        <v>93</v>
      </c>
      <c r="N135" s="56">
        <f>N134*0.7</f>
        <v>70</v>
      </c>
      <c r="O135" s="59" t="s">
        <v>15</v>
      </c>
    </row>
    <row r="136" spans="1:19" ht="14.25" thickBot="1" x14ac:dyDescent="0.2">
      <c r="C136" s="55" t="s">
        <v>87</v>
      </c>
      <c r="D136" s="56">
        <f>RANK(D135,$X$2:$X$27,0)</f>
        <v>16</v>
      </c>
      <c r="E136" s="59" t="s">
        <v>13</v>
      </c>
      <c r="H136" s="55" t="s">
        <v>87</v>
      </c>
      <c r="I136" s="56">
        <f>RANK(I135,$X$2:$X$27,0)</f>
        <v>15</v>
      </c>
      <c r="J136" s="59" t="s">
        <v>13</v>
      </c>
      <c r="M136" s="55" t="s">
        <v>87</v>
      </c>
      <c r="N136" s="56">
        <f>RANK(N135,$X$2:$X$27,0)</f>
        <v>24</v>
      </c>
      <c r="O136" s="59" t="s">
        <v>13</v>
      </c>
    </row>
    <row r="137" spans="1:19" x14ac:dyDescent="0.15">
      <c r="C137" s="7"/>
      <c r="D137" s="5"/>
      <c r="H137" s="7"/>
      <c r="I137" s="5"/>
      <c r="M137" s="7"/>
      <c r="N137" s="5"/>
      <c r="R137" s="7"/>
      <c r="S137" s="5"/>
    </row>
    <row r="138" spans="1:19" ht="14.25" thickBot="1" x14ac:dyDescent="0.2"/>
    <row r="139" spans="1:19" ht="14.25" thickBot="1" x14ac:dyDescent="0.2">
      <c r="A139" s="68"/>
      <c r="B139" s="66" t="s">
        <v>56</v>
      </c>
      <c r="C139" s="67" t="s">
        <v>57</v>
      </c>
      <c r="D139" s="57" t="s">
        <v>23</v>
      </c>
    </row>
    <row r="140" spans="1:19" x14ac:dyDescent="0.15">
      <c r="A140" s="21" t="s">
        <v>4</v>
      </c>
      <c r="B140" s="21" t="s">
        <v>96</v>
      </c>
      <c r="C140" s="21" t="s">
        <v>97</v>
      </c>
      <c r="D140" s="21" t="s">
        <v>93</v>
      </c>
    </row>
    <row r="141" spans="1:19" x14ac:dyDescent="0.15">
      <c r="A141" s="22">
        <v>1</v>
      </c>
      <c r="B141" s="4">
        <v>40766</v>
      </c>
      <c r="C141" s="1"/>
      <c r="D141" s="26">
        <v>1600</v>
      </c>
    </row>
    <row r="142" spans="1:19" x14ac:dyDescent="0.15">
      <c r="A142" s="22">
        <v>2</v>
      </c>
      <c r="B142" s="4">
        <v>40767</v>
      </c>
      <c r="C142" s="1"/>
      <c r="D142" s="1">
        <v>200</v>
      </c>
    </row>
    <row r="143" spans="1:19" x14ac:dyDescent="0.15">
      <c r="A143" s="22">
        <v>3</v>
      </c>
      <c r="B143" s="4">
        <v>40768</v>
      </c>
      <c r="C143" s="1"/>
      <c r="D143" s="26">
        <v>400</v>
      </c>
    </row>
    <row r="144" spans="1:19" x14ac:dyDescent="0.15">
      <c r="A144" s="22">
        <v>4</v>
      </c>
      <c r="B144" s="4">
        <v>40768</v>
      </c>
      <c r="C144" s="1"/>
      <c r="D144" s="1">
        <v>200</v>
      </c>
    </row>
    <row r="145" spans="1:20" x14ac:dyDescent="0.15">
      <c r="A145" s="22">
        <v>5</v>
      </c>
      <c r="B145" s="4">
        <v>40769</v>
      </c>
      <c r="C145" s="1"/>
      <c r="D145" s="26">
        <v>700</v>
      </c>
    </row>
    <row r="146" spans="1:20" x14ac:dyDescent="0.15">
      <c r="A146" s="22">
        <v>6</v>
      </c>
      <c r="B146" s="4">
        <v>40771</v>
      </c>
      <c r="C146" s="1"/>
      <c r="D146" s="26">
        <v>700</v>
      </c>
    </row>
    <row r="147" spans="1:20" x14ac:dyDescent="0.15">
      <c r="A147" s="22">
        <v>7</v>
      </c>
      <c r="B147" s="4">
        <v>40772</v>
      </c>
      <c r="C147" s="1"/>
      <c r="D147" s="26">
        <v>400</v>
      </c>
    </row>
    <row r="148" spans="1:20" x14ac:dyDescent="0.15">
      <c r="A148" s="22"/>
      <c r="B148" s="1"/>
      <c r="C148" s="1"/>
      <c r="D148" s="1"/>
    </row>
    <row r="149" spans="1:20" x14ac:dyDescent="0.15">
      <c r="A149" s="22"/>
      <c r="B149" s="1"/>
      <c r="C149" s="1"/>
      <c r="D149" s="1"/>
    </row>
    <row r="150" spans="1:20" x14ac:dyDescent="0.15">
      <c r="A150" s="22"/>
      <c r="B150" s="35"/>
      <c r="C150" s="35"/>
      <c r="D150" s="35"/>
    </row>
    <row r="151" spans="1:20" ht="14.25" thickBot="1" x14ac:dyDescent="0.2">
      <c r="C151" s="54" t="s">
        <v>86</v>
      </c>
      <c r="D151" s="1">
        <f>SUM(D141,D143,D145:D147)</f>
        <v>3800</v>
      </c>
      <c r="E151" t="s">
        <v>15</v>
      </c>
    </row>
    <row r="152" spans="1:20" ht="14.25" thickBot="1" x14ac:dyDescent="0.2">
      <c r="A152" s="60" t="s">
        <v>92</v>
      </c>
      <c r="B152" s="61" t="s">
        <v>89</v>
      </c>
      <c r="C152" s="58" t="s">
        <v>93</v>
      </c>
      <c r="D152" s="56">
        <f>D151*0.6</f>
        <v>2280</v>
      </c>
      <c r="E152" s="59" t="s">
        <v>15</v>
      </c>
    </row>
    <row r="153" spans="1:20" ht="14.25" thickBot="1" x14ac:dyDescent="0.2">
      <c r="C153" s="55" t="s">
        <v>87</v>
      </c>
      <c r="D153" s="56">
        <f>RANK(D152,$X$2:$X$27,0)</f>
        <v>11</v>
      </c>
      <c r="E153" s="59" t="s">
        <v>13</v>
      </c>
    </row>
    <row r="156" spans="1:20" ht="14.25" thickBot="1" x14ac:dyDescent="0.2"/>
    <row r="157" spans="1:20" x14ac:dyDescent="0.15">
      <c r="A157" s="8" t="s">
        <v>10</v>
      </c>
      <c r="B157" s="9"/>
      <c r="C157" s="9"/>
      <c r="D157" s="9"/>
      <c r="E157" s="9"/>
      <c r="F157" s="9"/>
      <c r="G157" s="19" t="s">
        <v>11</v>
      </c>
      <c r="H157" s="18" t="s">
        <v>101</v>
      </c>
      <c r="I157" s="17"/>
      <c r="J157" s="17"/>
      <c r="K157" s="17"/>
      <c r="L157" s="17"/>
      <c r="M157" s="17"/>
      <c r="N157" s="17"/>
      <c r="O157" s="17"/>
      <c r="P157" s="17"/>
      <c r="Q157" s="10"/>
      <c r="R157" s="10"/>
      <c r="S157" s="10">
        <v>5</v>
      </c>
      <c r="T157" s="11" t="s">
        <v>16</v>
      </c>
    </row>
    <row r="158" spans="1:20" ht="14.25" thickBot="1" x14ac:dyDescent="0.2">
      <c r="A158" s="12"/>
      <c r="B158" s="13"/>
      <c r="C158" s="13"/>
      <c r="D158" s="13"/>
      <c r="E158" s="13"/>
      <c r="F158" s="13"/>
      <c r="G158" s="20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5"/>
    </row>
    <row r="160" spans="1:20" ht="14.25" thickBot="1" x14ac:dyDescent="0.2"/>
    <row r="161" spans="1:20" ht="14.25" thickBot="1" x14ac:dyDescent="0.2">
      <c r="A161" s="65"/>
      <c r="B161" s="66" t="s">
        <v>60</v>
      </c>
      <c r="C161" s="67" t="s">
        <v>66</v>
      </c>
      <c r="D161" s="57" t="s">
        <v>24</v>
      </c>
      <c r="F161" s="65"/>
      <c r="G161" s="66" t="s">
        <v>61</v>
      </c>
      <c r="H161" s="67" t="s">
        <v>67</v>
      </c>
      <c r="I161" s="57" t="s">
        <v>24</v>
      </c>
      <c r="K161" s="65"/>
      <c r="L161" s="66" t="s">
        <v>62</v>
      </c>
      <c r="M161" s="67" t="s">
        <v>68</v>
      </c>
      <c r="N161" s="57" t="s">
        <v>24</v>
      </c>
      <c r="P161" s="65"/>
      <c r="Q161" s="66" t="s">
        <v>63</v>
      </c>
      <c r="R161" s="67" t="s">
        <v>69</v>
      </c>
      <c r="S161" s="57" t="s">
        <v>24</v>
      </c>
    </row>
    <row r="162" spans="1:20" x14ac:dyDescent="0.15">
      <c r="A162" s="21" t="s">
        <v>4</v>
      </c>
      <c r="B162" s="21" t="s">
        <v>96</v>
      </c>
      <c r="C162" s="21" t="s">
        <v>97</v>
      </c>
      <c r="D162" s="21" t="s">
        <v>93</v>
      </c>
      <c r="F162" s="21" t="s">
        <v>4</v>
      </c>
      <c r="G162" s="21" t="s">
        <v>96</v>
      </c>
      <c r="H162" s="21" t="s">
        <v>97</v>
      </c>
      <c r="I162" s="21" t="s">
        <v>93</v>
      </c>
      <c r="K162" s="21" t="s">
        <v>4</v>
      </c>
      <c r="L162" s="21" t="s">
        <v>96</v>
      </c>
      <c r="M162" s="21" t="s">
        <v>97</v>
      </c>
      <c r="N162" s="21" t="s">
        <v>93</v>
      </c>
      <c r="P162" s="21" t="s">
        <v>4</v>
      </c>
      <c r="Q162" s="21" t="s">
        <v>96</v>
      </c>
      <c r="R162" s="21" t="s">
        <v>97</v>
      </c>
      <c r="S162" s="21" t="s">
        <v>93</v>
      </c>
    </row>
    <row r="163" spans="1:20" x14ac:dyDescent="0.15">
      <c r="A163" s="22">
        <v>1</v>
      </c>
      <c r="B163" s="4">
        <v>40768</v>
      </c>
      <c r="C163" s="1"/>
      <c r="D163" s="26">
        <v>700</v>
      </c>
      <c r="F163" s="22">
        <v>1</v>
      </c>
      <c r="G163" s="4">
        <v>40766</v>
      </c>
      <c r="H163" s="1"/>
      <c r="I163" s="26">
        <v>700</v>
      </c>
      <c r="K163" s="22">
        <v>1</v>
      </c>
      <c r="L163" s="4">
        <v>40767</v>
      </c>
      <c r="M163" s="1"/>
      <c r="N163" s="26">
        <v>2900</v>
      </c>
      <c r="P163" s="22">
        <v>1</v>
      </c>
      <c r="Q163" s="4">
        <v>40771</v>
      </c>
      <c r="R163" s="1"/>
      <c r="S163" s="26">
        <v>100</v>
      </c>
    </row>
    <row r="164" spans="1:20" x14ac:dyDescent="0.15">
      <c r="A164" s="22"/>
      <c r="B164" s="1"/>
      <c r="C164" s="1"/>
      <c r="D164" s="1"/>
      <c r="F164" s="22"/>
      <c r="G164" s="1"/>
      <c r="H164" s="1"/>
      <c r="I164" s="1"/>
      <c r="K164" s="22"/>
      <c r="L164" s="1"/>
      <c r="M164" s="1"/>
      <c r="N164" s="1"/>
      <c r="P164" s="22"/>
      <c r="Q164" s="1"/>
      <c r="R164" s="1"/>
      <c r="S164" s="1"/>
    </row>
    <row r="165" spans="1:20" x14ac:dyDescent="0.15">
      <c r="A165" s="22"/>
      <c r="B165" s="1"/>
      <c r="C165" s="1"/>
      <c r="D165" s="1"/>
      <c r="F165" s="22"/>
      <c r="G165" s="1"/>
      <c r="H165" s="1"/>
      <c r="I165" s="1"/>
      <c r="K165" s="22"/>
      <c r="L165" s="1"/>
      <c r="M165" s="1"/>
      <c r="N165" s="1"/>
      <c r="P165" s="22"/>
      <c r="Q165" s="1"/>
      <c r="R165" s="1"/>
      <c r="S165" s="1"/>
    </row>
    <row r="166" spans="1:20" x14ac:dyDescent="0.15">
      <c r="A166" s="22"/>
      <c r="B166" s="1"/>
      <c r="C166" s="1"/>
      <c r="D166" s="1"/>
      <c r="F166" s="22"/>
      <c r="G166" s="1"/>
      <c r="H166" s="1"/>
      <c r="I166" s="1"/>
      <c r="K166" s="22"/>
      <c r="L166" s="1"/>
      <c r="M166" s="1"/>
      <c r="N166" s="1"/>
      <c r="P166" s="22"/>
      <c r="Q166" s="1"/>
      <c r="R166" s="1"/>
      <c r="S166" s="1"/>
    </row>
    <row r="167" spans="1:20" x14ac:dyDescent="0.15">
      <c r="A167" s="22"/>
      <c r="B167" s="1"/>
      <c r="C167" s="1"/>
      <c r="D167" s="1"/>
      <c r="F167" s="22"/>
      <c r="G167" s="1"/>
      <c r="H167" s="1"/>
      <c r="I167" s="1"/>
      <c r="K167" s="22"/>
      <c r="L167" s="1"/>
      <c r="M167" s="1"/>
      <c r="N167" s="1"/>
      <c r="P167" s="22"/>
      <c r="Q167" s="1"/>
      <c r="R167" s="1"/>
      <c r="S167" s="1"/>
    </row>
    <row r="168" spans="1:20" x14ac:dyDescent="0.15">
      <c r="A168" s="22"/>
      <c r="B168" s="1"/>
      <c r="C168" s="1"/>
      <c r="D168" s="1"/>
      <c r="F168" s="22"/>
      <c r="G168" s="1"/>
      <c r="H168" s="1"/>
      <c r="I168" s="1"/>
      <c r="K168" s="22"/>
      <c r="L168" s="1"/>
      <c r="M168" s="1"/>
      <c r="N168" s="1"/>
      <c r="P168" s="22"/>
      <c r="Q168" s="1"/>
      <c r="R168" s="1"/>
      <c r="S168" s="1"/>
    </row>
    <row r="169" spans="1:20" x14ac:dyDescent="0.15">
      <c r="A169" s="22"/>
      <c r="B169" s="1"/>
      <c r="C169" s="1"/>
      <c r="D169" s="1"/>
      <c r="F169" s="22"/>
      <c r="G169" s="1"/>
      <c r="H169" s="1"/>
      <c r="I169" s="1"/>
      <c r="K169" s="22"/>
      <c r="L169" s="1"/>
      <c r="M169" s="1"/>
      <c r="N169" s="1"/>
      <c r="P169" s="22"/>
      <c r="Q169" s="1"/>
      <c r="R169" s="1"/>
      <c r="S169" s="1"/>
    </row>
    <row r="170" spans="1:20" x14ac:dyDescent="0.15">
      <c r="A170" s="22"/>
      <c r="B170" s="1"/>
      <c r="C170" s="1"/>
      <c r="D170" s="1"/>
      <c r="F170" s="22"/>
      <c r="G170" s="1"/>
      <c r="H170" s="1"/>
      <c r="I170" s="1"/>
      <c r="K170" s="22"/>
      <c r="L170" s="1"/>
      <c r="M170" s="1"/>
      <c r="N170" s="1"/>
      <c r="P170" s="22"/>
      <c r="Q170" s="1"/>
      <c r="R170" s="1"/>
      <c r="S170" s="1"/>
    </row>
    <row r="171" spans="1:20" x14ac:dyDescent="0.15">
      <c r="A171" s="22"/>
      <c r="B171" s="1"/>
      <c r="C171" s="1"/>
      <c r="D171" s="1"/>
      <c r="F171" s="22"/>
      <c r="G171" s="1"/>
      <c r="H171" s="1"/>
      <c r="I171" s="1"/>
      <c r="K171" s="22"/>
      <c r="L171" s="1"/>
      <c r="M171" s="1"/>
      <c r="N171" s="1"/>
      <c r="P171" s="22"/>
      <c r="Q171" s="1"/>
      <c r="R171" s="1"/>
      <c r="S171" s="1"/>
    </row>
    <row r="172" spans="1:20" x14ac:dyDescent="0.15">
      <c r="A172" s="22"/>
      <c r="B172" s="35"/>
      <c r="C172" s="35"/>
      <c r="D172" s="35"/>
      <c r="F172" s="22"/>
      <c r="G172" s="35"/>
      <c r="H172" s="35"/>
      <c r="I172" s="35"/>
      <c r="K172" s="22"/>
      <c r="L172" s="35"/>
      <c r="M172" s="35"/>
      <c r="N172" s="35"/>
      <c r="P172" s="22"/>
      <c r="Q172" s="35"/>
      <c r="R172" s="35"/>
      <c r="S172" s="35"/>
    </row>
    <row r="173" spans="1:20" ht="14.25" thickBot="1" x14ac:dyDescent="0.2">
      <c r="C173" s="54" t="s">
        <v>86</v>
      </c>
      <c r="D173" s="1">
        <f>SUM(D163:D172)</f>
        <v>700</v>
      </c>
      <c r="E173" t="s">
        <v>15</v>
      </c>
      <c r="H173" s="54" t="s">
        <v>86</v>
      </c>
      <c r="I173" s="1">
        <f>SUM(I163:I172)</f>
        <v>700</v>
      </c>
      <c r="J173" t="s">
        <v>15</v>
      </c>
      <c r="M173" s="54" t="s">
        <v>86</v>
      </c>
      <c r="N173" s="1">
        <f>SUM(N163:N172)</f>
        <v>2900</v>
      </c>
      <c r="O173" t="s">
        <v>15</v>
      </c>
      <c r="R173" s="54" t="s">
        <v>86</v>
      </c>
      <c r="S173" s="1">
        <f>SUM(S163:S172)</f>
        <v>100</v>
      </c>
      <c r="T173" t="s">
        <v>15</v>
      </c>
    </row>
    <row r="174" spans="1:20" ht="14.25" thickBot="1" x14ac:dyDescent="0.2">
      <c r="A174" s="60" t="s">
        <v>92</v>
      </c>
      <c r="B174" s="61" t="s">
        <v>89</v>
      </c>
      <c r="C174" s="58" t="s">
        <v>93</v>
      </c>
      <c r="D174" s="56">
        <f>D173*0.6</f>
        <v>420</v>
      </c>
      <c r="E174" s="59" t="s">
        <v>15</v>
      </c>
      <c r="F174" s="60" t="s">
        <v>92</v>
      </c>
      <c r="G174" s="61" t="s">
        <v>89</v>
      </c>
      <c r="H174" s="58" t="s">
        <v>93</v>
      </c>
      <c r="I174" s="56">
        <f>I173*0.6</f>
        <v>420</v>
      </c>
      <c r="J174" s="59" t="s">
        <v>15</v>
      </c>
      <c r="K174" s="60" t="s">
        <v>92</v>
      </c>
      <c r="L174" s="61" t="s">
        <v>89</v>
      </c>
      <c r="M174" s="58" t="s">
        <v>93</v>
      </c>
      <c r="N174" s="56">
        <f>N173*0.6</f>
        <v>1740</v>
      </c>
      <c r="O174" s="59" t="s">
        <v>15</v>
      </c>
      <c r="P174" s="60" t="s">
        <v>92</v>
      </c>
      <c r="Q174" s="61" t="s">
        <v>89</v>
      </c>
      <c r="R174" s="58" t="s">
        <v>93</v>
      </c>
      <c r="S174" s="56">
        <f>S173*0.6</f>
        <v>60</v>
      </c>
      <c r="T174" s="59" t="s">
        <v>15</v>
      </c>
    </row>
    <row r="175" spans="1:20" ht="14.25" thickBot="1" x14ac:dyDescent="0.2">
      <c r="C175" s="55" t="s">
        <v>87</v>
      </c>
      <c r="D175" s="56">
        <f>RANK(D174,$X$2:$X$27,0)</f>
        <v>17</v>
      </c>
      <c r="E175" s="59" t="s">
        <v>13</v>
      </c>
      <c r="H175" s="55" t="s">
        <v>87</v>
      </c>
      <c r="I175" s="56">
        <f>RANK(I174,$X$2:$X$27,0)</f>
        <v>17</v>
      </c>
      <c r="J175" s="59" t="s">
        <v>13</v>
      </c>
      <c r="M175" s="55" t="s">
        <v>87</v>
      </c>
      <c r="N175" s="56">
        <f>RANK(N174,$X$2:$X$27,0)</f>
        <v>13</v>
      </c>
      <c r="O175" s="59" t="s">
        <v>13</v>
      </c>
      <c r="R175" s="55" t="s">
        <v>87</v>
      </c>
      <c r="S175" s="56">
        <f>RANK(S174,$X$2:$X$27,0)</f>
        <v>25</v>
      </c>
      <c r="T175" s="59" t="s">
        <v>13</v>
      </c>
    </row>
    <row r="176" spans="1:20" x14ac:dyDescent="0.15">
      <c r="C176" s="7"/>
      <c r="D176" s="5"/>
      <c r="H176" s="7"/>
      <c r="I176" s="5"/>
      <c r="M176" s="7"/>
      <c r="N176" s="5"/>
      <c r="R176" s="7"/>
      <c r="S176" s="5"/>
    </row>
    <row r="177" spans="1:10" ht="14.25" thickBot="1" x14ac:dyDescent="0.2"/>
    <row r="178" spans="1:10" ht="14.25" thickBot="1" x14ac:dyDescent="0.2">
      <c r="A178" s="65"/>
      <c r="B178" s="66" t="s">
        <v>64</v>
      </c>
      <c r="C178" s="67" t="s">
        <v>70</v>
      </c>
      <c r="D178" s="57" t="s">
        <v>24</v>
      </c>
      <c r="F178" s="65"/>
      <c r="G178" s="66" t="s">
        <v>65</v>
      </c>
      <c r="H178" s="67" t="s">
        <v>71</v>
      </c>
      <c r="I178" s="57" t="s">
        <v>24</v>
      </c>
    </row>
    <row r="179" spans="1:10" x14ac:dyDescent="0.15">
      <c r="A179" s="21" t="s">
        <v>4</v>
      </c>
      <c r="B179" s="21" t="s">
        <v>96</v>
      </c>
      <c r="C179" s="21" t="s">
        <v>97</v>
      </c>
      <c r="D179" s="21" t="s">
        <v>93</v>
      </c>
      <c r="F179" s="21" t="s">
        <v>4</v>
      </c>
      <c r="G179" s="21" t="s">
        <v>96</v>
      </c>
      <c r="H179" s="21" t="s">
        <v>97</v>
      </c>
      <c r="I179" s="21" t="s">
        <v>93</v>
      </c>
    </row>
    <row r="180" spans="1:10" x14ac:dyDescent="0.15">
      <c r="A180" s="22">
        <v>1</v>
      </c>
      <c r="B180" s="4">
        <v>40771</v>
      </c>
      <c r="C180" s="1"/>
      <c r="D180" s="26">
        <v>200</v>
      </c>
      <c r="F180" s="22">
        <v>1</v>
      </c>
      <c r="G180" s="4">
        <v>40769</v>
      </c>
      <c r="H180" s="1"/>
      <c r="I180" s="26">
        <v>200</v>
      </c>
    </row>
    <row r="181" spans="1:10" x14ac:dyDescent="0.15">
      <c r="A181" s="22"/>
      <c r="B181" s="1"/>
      <c r="C181" s="1"/>
      <c r="D181" s="1"/>
      <c r="F181" s="22"/>
      <c r="G181" s="1"/>
      <c r="H181" s="1"/>
      <c r="I181" s="1"/>
    </row>
    <row r="182" spans="1:10" x14ac:dyDescent="0.15">
      <c r="A182" s="22"/>
      <c r="B182" s="1"/>
      <c r="C182" s="1"/>
      <c r="D182" s="1"/>
      <c r="F182" s="22"/>
      <c r="G182" s="1"/>
      <c r="H182" s="1"/>
      <c r="I182" s="1"/>
    </row>
    <row r="183" spans="1:10" x14ac:dyDescent="0.15">
      <c r="A183" s="22"/>
      <c r="B183" s="1"/>
      <c r="C183" s="1"/>
      <c r="D183" s="1"/>
      <c r="F183" s="22"/>
      <c r="G183" s="1"/>
      <c r="H183" s="1"/>
      <c r="I183" s="1"/>
    </row>
    <row r="184" spans="1:10" x14ac:dyDescent="0.15">
      <c r="A184" s="22"/>
      <c r="B184" s="1"/>
      <c r="C184" s="1"/>
      <c r="D184" s="1"/>
      <c r="F184" s="22"/>
      <c r="G184" s="1"/>
      <c r="H184" s="1"/>
      <c r="I184" s="1"/>
    </row>
    <row r="185" spans="1:10" x14ac:dyDescent="0.15">
      <c r="A185" s="22"/>
      <c r="B185" s="1"/>
      <c r="C185" s="1"/>
      <c r="D185" s="1"/>
      <c r="F185" s="22"/>
      <c r="G185" s="1"/>
      <c r="H185" s="1"/>
      <c r="I185" s="1"/>
    </row>
    <row r="186" spans="1:10" x14ac:dyDescent="0.15">
      <c r="A186" s="22"/>
      <c r="B186" s="1"/>
      <c r="C186" s="1"/>
      <c r="D186" s="1"/>
      <c r="F186" s="22"/>
      <c r="G186" s="1"/>
      <c r="H186" s="1"/>
      <c r="I186" s="1"/>
    </row>
    <row r="187" spans="1:10" x14ac:dyDescent="0.15">
      <c r="A187" s="22"/>
      <c r="B187" s="1"/>
      <c r="C187" s="1"/>
      <c r="D187" s="1"/>
      <c r="F187" s="22"/>
      <c r="G187" s="1"/>
      <c r="H187" s="1"/>
      <c r="I187" s="1"/>
    </row>
    <row r="188" spans="1:10" x14ac:dyDescent="0.15">
      <c r="A188" s="22"/>
      <c r="B188" s="1"/>
      <c r="C188" s="1"/>
      <c r="D188" s="1"/>
      <c r="F188" s="22"/>
      <c r="G188" s="1"/>
      <c r="H188" s="1"/>
      <c r="I188" s="1"/>
    </row>
    <row r="189" spans="1:10" x14ac:dyDescent="0.15">
      <c r="A189" s="22"/>
      <c r="B189" s="35"/>
      <c r="C189" s="35"/>
      <c r="D189" s="35"/>
      <c r="F189" s="22"/>
      <c r="G189" s="35"/>
      <c r="H189" s="35"/>
      <c r="I189" s="35"/>
    </row>
    <row r="190" spans="1:10" ht="14.25" thickBot="1" x14ac:dyDescent="0.2">
      <c r="C190" s="54" t="s">
        <v>86</v>
      </c>
      <c r="D190" s="1">
        <f>SUM(D180:D189)</f>
        <v>200</v>
      </c>
      <c r="E190" t="s">
        <v>15</v>
      </c>
      <c r="H190" s="54" t="s">
        <v>86</v>
      </c>
      <c r="I190" s="1">
        <f>SUM(I180:I189)</f>
        <v>200</v>
      </c>
      <c r="J190" t="s">
        <v>15</v>
      </c>
    </row>
    <row r="191" spans="1:10" ht="14.25" thickBot="1" x14ac:dyDescent="0.2">
      <c r="A191" s="60" t="s">
        <v>92</v>
      </c>
      <c r="B191" s="61" t="s">
        <v>89</v>
      </c>
      <c r="C191" s="58" t="s">
        <v>93</v>
      </c>
      <c r="D191" s="56">
        <f>D190*0.6</f>
        <v>120</v>
      </c>
      <c r="E191" s="59" t="s">
        <v>15</v>
      </c>
      <c r="F191" s="60" t="s">
        <v>92</v>
      </c>
      <c r="G191" s="61" t="s">
        <v>89</v>
      </c>
      <c r="H191" s="58" t="s">
        <v>93</v>
      </c>
      <c r="I191" s="56">
        <f>I190*0.6</f>
        <v>120</v>
      </c>
      <c r="J191" s="59" t="s">
        <v>15</v>
      </c>
    </row>
    <row r="192" spans="1:10" ht="14.25" thickBot="1" x14ac:dyDescent="0.2">
      <c r="C192" s="55" t="s">
        <v>87</v>
      </c>
      <c r="D192" s="56">
        <f>RANK(D191,$X$2:$X$27,0)</f>
        <v>21</v>
      </c>
      <c r="E192" s="59" t="s">
        <v>13</v>
      </c>
      <c r="H192" s="55" t="s">
        <v>87</v>
      </c>
      <c r="I192" s="56">
        <f>RANK(I191,$X$2:$X$27,0)</f>
        <v>21</v>
      </c>
      <c r="J192" s="59" t="s">
        <v>13</v>
      </c>
    </row>
  </sheetData>
  <mergeCells count="12">
    <mergeCell ref="G129:I129"/>
    <mergeCell ref="A118:F119"/>
    <mergeCell ref="H118:P118"/>
    <mergeCell ref="A157:F158"/>
    <mergeCell ref="H157:P157"/>
    <mergeCell ref="A1:F2"/>
    <mergeCell ref="H1:P1"/>
    <mergeCell ref="A40:F41"/>
    <mergeCell ref="H40:P40"/>
    <mergeCell ref="A79:F80"/>
    <mergeCell ref="H79:P79"/>
    <mergeCell ref="L13:N13"/>
  </mergeCells>
  <phoneticPr fontId="1"/>
  <conditionalFormatting sqref="X2:X27">
    <cfRule type="top10" dxfId="2" priority="1" rank="1"/>
  </conditionalFormatting>
  <pageMargins left="0.25" right="0.25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2"/>
  <sheetViews>
    <sheetView workbookViewId="0">
      <selection sqref="A1:F2"/>
    </sheetView>
  </sheetViews>
  <sheetFormatPr defaultRowHeight="13.5" x14ac:dyDescent="0.15"/>
  <cols>
    <col min="1" max="1" width="4.25" customWidth="1"/>
    <col min="5" max="5" width="5" customWidth="1"/>
    <col min="6" max="6" width="4.25" customWidth="1"/>
    <col min="10" max="10" width="5" customWidth="1"/>
    <col min="11" max="11" width="4.25" customWidth="1"/>
    <col min="15" max="15" width="5" customWidth="1"/>
    <col min="16" max="16" width="4.25" customWidth="1"/>
    <col min="20" max="20" width="5" customWidth="1"/>
  </cols>
  <sheetData>
    <row r="1" spans="1:24" x14ac:dyDescent="0.15">
      <c r="A1" s="8" t="s">
        <v>81</v>
      </c>
      <c r="B1" s="9"/>
      <c r="C1" s="9"/>
      <c r="D1" s="9"/>
      <c r="E1" s="9"/>
      <c r="F1" s="9"/>
      <c r="G1" s="19" t="s">
        <v>11</v>
      </c>
      <c r="H1" s="18" t="s">
        <v>101</v>
      </c>
      <c r="I1" s="17"/>
      <c r="J1" s="17"/>
      <c r="K1" s="17"/>
      <c r="L1" s="17"/>
      <c r="M1" s="17"/>
      <c r="N1" s="17"/>
      <c r="O1" s="17"/>
      <c r="P1" s="17"/>
      <c r="Q1" s="10"/>
      <c r="R1" s="10"/>
      <c r="S1" s="10">
        <v>1</v>
      </c>
      <c r="T1" s="11" t="s">
        <v>16</v>
      </c>
      <c r="V1" t="s">
        <v>73</v>
      </c>
    </row>
    <row r="2" spans="1:24" ht="14.25" thickBot="1" x14ac:dyDescent="0.2">
      <c r="A2" s="12"/>
      <c r="B2" s="13"/>
      <c r="C2" s="13"/>
      <c r="D2" s="13"/>
      <c r="E2" s="13"/>
      <c r="F2" s="13"/>
      <c r="G2" s="20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5"/>
      <c r="V2" t="str">
        <f>B5</f>
        <v>北田</v>
      </c>
      <c r="W2" t="str">
        <f>D5</f>
        <v>(日大A)</v>
      </c>
      <c r="X2">
        <f>D18</f>
        <v>2870</v>
      </c>
    </row>
    <row r="3" spans="1:24" x14ac:dyDescent="0.15">
      <c r="V3" t="str">
        <f>G5</f>
        <v>國分</v>
      </c>
      <c r="W3" t="str">
        <f>I5</f>
        <v>(日大A)</v>
      </c>
      <c r="X3">
        <f>I18</f>
        <v>2250</v>
      </c>
    </row>
    <row r="4" spans="1:24" ht="14.25" thickBot="1" x14ac:dyDescent="0.2">
      <c r="V4" t="str">
        <f>L5</f>
        <v>山口</v>
      </c>
      <c r="W4" t="str">
        <f>N5</f>
        <v>(日大A)</v>
      </c>
      <c r="X4">
        <f>N18</f>
        <v>550</v>
      </c>
    </row>
    <row r="5" spans="1:24" ht="14.25" thickBot="1" x14ac:dyDescent="0.2">
      <c r="A5" s="65"/>
      <c r="B5" s="66" t="s">
        <v>25</v>
      </c>
      <c r="C5" s="67" t="s">
        <v>26</v>
      </c>
      <c r="D5" s="57" t="s">
        <v>17</v>
      </c>
      <c r="F5" s="65"/>
      <c r="G5" s="66" t="s">
        <v>27</v>
      </c>
      <c r="H5" s="67" t="s">
        <v>28</v>
      </c>
      <c r="I5" s="57" t="s">
        <v>17</v>
      </c>
      <c r="K5" s="65"/>
      <c r="L5" s="66" t="s">
        <v>29</v>
      </c>
      <c r="M5" s="67" t="s">
        <v>30</v>
      </c>
      <c r="N5" s="57" t="s">
        <v>17</v>
      </c>
      <c r="V5" t="str">
        <f>B22</f>
        <v>山田</v>
      </c>
      <c r="W5" t="str">
        <f>D22</f>
        <v>(日大B)</v>
      </c>
      <c r="X5">
        <f>D35</f>
        <v>5540</v>
      </c>
    </row>
    <row r="6" spans="1:24" x14ac:dyDescent="0.15">
      <c r="A6" s="21" t="s">
        <v>4</v>
      </c>
      <c r="B6" s="21" t="s">
        <v>5</v>
      </c>
      <c r="C6" s="21" t="s">
        <v>6</v>
      </c>
      <c r="D6" s="21" t="s">
        <v>7</v>
      </c>
      <c r="F6" s="21" t="s">
        <v>4</v>
      </c>
      <c r="G6" s="21" t="s">
        <v>5</v>
      </c>
      <c r="H6" s="21" t="s">
        <v>6</v>
      </c>
      <c r="I6" s="21" t="s">
        <v>7</v>
      </c>
      <c r="K6" s="21" t="s">
        <v>4</v>
      </c>
      <c r="L6" s="21" t="s">
        <v>5</v>
      </c>
      <c r="M6" s="21" t="s">
        <v>6</v>
      </c>
      <c r="N6" s="21" t="s">
        <v>7</v>
      </c>
      <c r="V6" t="str">
        <f>G22</f>
        <v>高橋</v>
      </c>
      <c r="W6" t="str">
        <f>I22</f>
        <v>(日大B)</v>
      </c>
      <c r="X6">
        <f>I35</f>
        <v>4500</v>
      </c>
    </row>
    <row r="7" spans="1:24" x14ac:dyDescent="0.15">
      <c r="A7" s="22">
        <v>1</v>
      </c>
      <c r="B7" s="4">
        <v>40766</v>
      </c>
      <c r="C7" s="1"/>
      <c r="D7" s="37">
        <v>700</v>
      </c>
      <c r="F7" s="22">
        <v>1</v>
      </c>
      <c r="G7" s="4">
        <v>40767</v>
      </c>
      <c r="H7" s="1"/>
      <c r="I7" s="26">
        <v>200</v>
      </c>
      <c r="K7" s="22">
        <v>1</v>
      </c>
      <c r="L7" s="4">
        <v>40767</v>
      </c>
      <c r="M7" s="1"/>
      <c r="N7" s="26">
        <v>200</v>
      </c>
      <c r="V7" t="str">
        <f>L22</f>
        <v>田中</v>
      </c>
      <c r="W7" t="str">
        <f>N22</f>
        <v>(日大B)</v>
      </c>
      <c r="X7">
        <f>N35</f>
        <v>200</v>
      </c>
    </row>
    <row r="8" spans="1:24" x14ac:dyDescent="0.15">
      <c r="A8" s="38"/>
      <c r="B8" s="1"/>
      <c r="C8" s="3" t="s">
        <v>75</v>
      </c>
      <c r="D8" s="26">
        <f>D7*0.8</f>
        <v>560</v>
      </c>
      <c r="F8" s="22">
        <v>2</v>
      </c>
      <c r="G8" s="4">
        <v>40767</v>
      </c>
      <c r="H8" s="1"/>
      <c r="I8" s="26">
        <v>700</v>
      </c>
      <c r="K8" s="22">
        <v>2</v>
      </c>
      <c r="L8" s="4">
        <v>40771</v>
      </c>
      <c r="M8" s="1"/>
      <c r="N8" s="26">
        <v>700</v>
      </c>
      <c r="V8" t="str">
        <f>Q22</f>
        <v>村田</v>
      </c>
      <c r="W8" t="str">
        <f>S22</f>
        <v>(日大B)</v>
      </c>
      <c r="X8">
        <f>S35</f>
        <v>400</v>
      </c>
    </row>
    <row r="9" spans="1:24" x14ac:dyDescent="0.15">
      <c r="A9" s="22">
        <v>2</v>
      </c>
      <c r="B9" s="4">
        <v>40766</v>
      </c>
      <c r="C9" s="1"/>
      <c r="D9" s="37">
        <v>4600</v>
      </c>
      <c r="F9" s="22">
        <v>3</v>
      </c>
      <c r="G9" s="4">
        <v>40769</v>
      </c>
      <c r="H9" s="1"/>
      <c r="I9" s="26">
        <v>2900</v>
      </c>
      <c r="K9" s="22"/>
      <c r="L9" s="4"/>
      <c r="M9" s="1"/>
      <c r="N9" s="36"/>
      <c r="V9" t="str">
        <f>B44</f>
        <v>北</v>
      </c>
      <c r="W9" t="str">
        <f>D44</f>
        <v>(中央A)</v>
      </c>
      <c r="X9">
        <f>D57</f>
        <v>9200</v>
      </c>
    </row>
    <row r="10" spans="1:24" x14ac:dyDescent="0.15">
      <c r="A10" s="38"/>
      <c r="B10" s="1"/>
      <c r="C10" s="3" t="s">
        <v>75</v>
      </c>
      <c r="D10" s="26">
        <f>D9*0.8</f>
        <v>3680</v>
      </c>
      <c r="F10" s="22">
        <v>4</v>
      </c>
      <c r="G10" s="4">
        <v>40772</v>
      </c>
      <c r="H10" s="1"/>
      <c r="I10" s="26">
        <v>700</v>
      </c>
      <c r="K10" s="22"/>
      <c r="L10" s="31" t="s">
        <v>91</v>
      </c>
      <c r="M10" s="32"/>
      <c r="N10" s="33"/>
      <c r="V10" t="str">
        <f>G44</f>
        <v>和田</v>
      </c>
      <c r="W10" t="str">
        <f>I44</f>
        <v>(中央A)</v>
      </c>
      <c r="X10">
        <f>I57</f>
        <v>2700</v>
      </c>
    </row>
    <row r="11" spans="1:24" x14ac:dyDescent="0.15">
      <c r="A11" s="22">
        <v>3</v>
      </c>
      <c r="B11" s="4">
        <v>40768</v>
      </c>
      <c r="C11" s="1"/>
      <c r="D11" s="26">
        <v>700</v>
      </c>
      <c r="F11" s="22"/>
      <c r="G11" s="1"/>
      <c r="H11" s="1"/>
      <c r="I11" s="1"/>
      <c r="K11" s="22"/>
      <c r="L11" s="4"/>
      <c r="M11" s="1"/>
      <c r="N11" s="36"/>
      <c r="V11" t="str">
        <f>B61</f>
        <v>原</v>
      </c>
      <c r="W11" t="str">
        <f>D61</f>
        <v>(中央B)</v>
      </c>
      <c r="X11">
        <f>D74</f>
        <v>1080</v>
      </c>
    </row>
    <row r="12" spans="1:24" x14ac:dyDescent="0.15">
      <c r="A12" s="22">
        <v>4</v>
      </c>
      <c r="B12" s="4">
        <v>40771</v>
      </c>
      <c r="C12" s="1"/>
      <c r="D12" s="26">
        <v>400</v>
      </c>
      <c r="F12" s="22"/>
      <c r="G12" s="1"/>
      <c r="H12" s="1"/>
      <c r="I12" s="1"/>
      <c r="K12" s="22"/>
      <c r="L12" s="1"/>
      <c r="M12" s="1"/>
      <c r="N12" s="1"/>
      <c r="V12" t="str">
        <f>G61</f>
        <v>山田</v>
      </c>
      <c r="W12" t="str">
        <f>I61</f>
        <v>(中央B)</v>
      </c>
      <c r="X12">
        <f>I74</f>
        <v>960</v>
      </c>
    </row>
    <row r="13" spans="1:24" x14ac:dyDescent="0.15">
      <c r="A13" s="22">
        <v>5</v>
      </c>
      <c r="B13" s="4">
        <v>40772</v>
      </c>
      <c r="C13" s="1"/>
      <c r="D13" s="26">
        <v>400</v>
      </c>
      <c r="F13" s="22"/>
      <c r="G13" s="1"/>
      <c r="H13" s="1"/>
      <c r="I13" s="1"/>
      <c r="K13" s="22"/>
      <c r="L13" s="1"/>
      <c r="M13" s="1"/>
      <c r="N13" s="1"/>
      <c r="V13" t="str">
        <f>B83</f>
        <v>富岡</v>
      </c>
      <c r="W13" t="str">
        <f>D83</f>
        <v>(青山A)</v>
      </c>
      <c r="X13">
        <f>D96</f>
        <v>2900</v>
      </c>
    </row>
    <row r="14" spans="1:24" x14ac:dyDescent="0.15">
      <c r="A14" s="22"/>
      <c r="B14" s="1"/>
      <c r="C14" s="1"/>
      <c r="D14" s="1"/>
      <c r="F14" s="22"/>
      <c r="G14" s="1"/>
      <c r="H14" s="1"/>
      <c r="I14" s="1"/>
      <c r="K14" s="22"/>
      <c r="L14" s="1"/>
      <c r="M14" s="1"/>
      <c r="N14" s="1"/>
      <c r="V14" t="str">
        <f>G83</f>
        <v>坂田</v>
      </c>
      <c r="W14" t="str">
        <f>I83</f>
        <v>(青山A)</v>
      </c>
      <c r="X14">
        <f>I96</f>
        <v>4100</v>
      </c>
    </row>
    <row r="15" spans="1:24" x14ac:dyDescent="0.15">
      <c r="A15" s="22"/>
      <c r="B15" s="31" t="s">
        <v>76</v>
      </c>
      <c r="C15" s="32"/>
      <c r="D15" s="33"/>
      <c r="F15" s="22"/>
      <c r="G15" s="1"/>
      <c r="H15" s="1"/>
      <c r="I15" s="1"/>
      <c r="K15" s="22"/>
      <c r="L15" s="1"/>
      <c r="M15" s="1"/>
      <c r="N15" s="1"/>
      <c r="V15" t="str">
        <f>B100</f>
        <v>小浦</v>
      </c>
      <c r="W15" t="str">
        <f>D100</f>
        <v>(青山B)</v>
      </c>
      <c r="X15">
        <f>D113</f>
        <v>0</v>
      </c>
    </row>
    <row r="16" spans="1:24" x14ac:dyDescent="0.15">
      <c r="A16" s="22"/>
      <c r="B16" s="31"/>
      <c r="C16" s="32"/>
      <c r="D16" s="33"/>
      <c r="F16" s="22"/>
      <c r="G16" s="35"/>
      <c r="H16" s="35"/>
      <c r="I16" s="35"/>
      <c r="K16" s="22"/>
      <c r="L16" s="1"/>
      <c r="M16" s="35"/>
      <c r="N16" s="35"/>
      <c r="V16" t="str">
        <f>G100</f>
        <v>株田</v>
      </c>
      <c r="W16" t="str">
        <f>I100</f>
        <v>(青山B)</v>
      </c>
      <c r="X16">
        <f>I113</f>
        <v>540</v>
      </c>
    </row>
    <row r="17" spans="1:24" ht="14.25" thickBot="1" x14ac:dyDescent="0.2">
      <c r="C17" s="2" t="s">
        <v>86</v>
      </c>
      <c r="D17" s="1">
        <f>SUM(D8,D10:D13)</f>
        <v>5740</v>
      </c>
      <c r="E17" t="s">
        <v>15</v>
      </c>
      <c r="H17" s="2" t="s">
        <v>86</v>
      </c>
      <c r="I17" s="1">
        <f>SUM(I7:I16)</f>
        <v>4500</v>
      </c>
      <c r="J17" t="s">
        <v>15</v>
      </c>
      <c r="M17" s="52" t="s">
        <v>8</v>
      </c>
      <c r="N17" s="53">
        <f>N7+N8</f>
        <v>900</v>
      </c>
      <c r="O17" t="s">
        <v>15</v>
      </c>
      <c r="V17" t="str">
        <f>L100</f>
        <v>神戸</v>
      </c>
      <c r="W17" t="str">
        <f>N100</f>
        <v>(青山B)</v>
      </c>
      <c r="X17">
        <f>N113</f>
        <v>420</v>
      </c>
    </row>
    <row r="18" spans="1:24" ht="14.25" thickBot="1" x14ac:dyDescent="0.2">
      <c r="A18" s="60" t="s">
        <v>92</v>
      </c>
      <c r="B18" s="61" t="s">
        <v>90</v>
      </c>
      <c r="C18" s="58" t="s">
        <v>93</v>
      </c>
      <c r="D18" s="56">
        <f>D17*0.5</f>
        <v>2870</v>
      </c>
      <c r="E18" s="59" t="s">
        <v>15</v>
      </c>
      <c r="F18" s="60" t="s">
        <v>92</v>
      </c>
      <c r="G18" s="61" t="s">
        <v>90</v>
      </c>
      <c r="H18" s="58" t="s">
        <v>93</v>
      </c>
      <c r="I18" s="56">
        <f>I17*0.5</f>
        <v>2250</v>
      </c>
      <c r="J18" s="59" t="s">
        <v>15</v>
      </c>
      <c r="K18" s="60" t="s">
        <v>92</v>
      </c>
      <c r="L18" s="61" t="s">
        <v>94</v>
      </c>
      <c r="M18" s="58" t="s">
        <v>93</v>
      </c>
      <c r="N18" s="56">
        <f>N7+N8*0.5</f>
        <v>550</v>
      </c>
      <c r="O18" s="59" t="s">
        <v>15</v>
      </c>
      <c r="V18" t="str">
        <f>B122</f>
        <v>須藤</v>
      </c>
      <c r="W18" t="str">
        <f>D122</f>
        <v>(東海)</v>
      </c>
      <c r="X18">
        <f>D135</f>
        <v>140</v>
      </c>
    </row>
    <row r="19" spans="1:24" ht="14.25" thickBot="1" x14ac:dyDescent="0.2">
      <c r="C19" s="55" t="s">
        <v>87</v>
      </c>
      <c r="D19" s="56">
        <f>RANK(D18,$X$2:$X$27,0)</f>
        <v>6</v>
      </c>
      <c r="E19" s="59" t="s">
        <v>13</v>
      </c>
      <c r="H19" s="55" t="s">
        <v>87</v>
      </c>
      <c r="I19" s="56">
        <f>RANK(I18,$X$2:$X$27,0)</f>
        <v>8</v>
      </c>
      <c r="J19" s="59" t="s">
        <v>13</v>
      </c>
      <c r="M19" s="55" t="s">
        <v>87</v>
      </c>
      <c r="N19" s="56">
        <f>RANK(N18,$X$2:$X$27,0)</f>
        <v>13</v>
      </c>
      <c r="O19" s="59" t="s">
        <v>13</v>
      </c>
      <c r="V19" t="str">
        <f>G122</f>
        <v>上谷</v>
      </c>
      <c r="W19" t="str">
        <f>I122</f>
        <v>(東海)</v>
      </c>
      <c r="X19">
        <f>I135</f>
        <v>0</v>
      </c>
    </row>
    <row r="20" spans="1:24" x14ac:dyDescent="0.15">
      <c r="V20" t="str">
        <f>L122</f>
        <v>渡辺</v>
      </c>
      <c r="W20" t="str">
        <f>N122</f>
        <v>(東海)</v>
      </c>
      <c r="X20">
        <f>N135</f>
        <v>0</v>
      </c>
    </row>
    <row r="21" spans="1:24" ht="14.25" thickBot="1" x14ac:dyDescent="0.2">
      <c r="V21" t="str">
        <f>B139</f>
        <v>類家</v>
      </c>
      <c r="W21" t="str">
        <f>D139</f>
        <v>(関東)</v>
      </c>
      <c r="X21">
        <f>D152</f>
        <v>1380</v>
      </c>
    </row>
    <row r="22" spans="1:24" ht="14.25" thickBot="1" x14ac:dyDescent="0.2">
      <c r="A22" s="65"/>
      <c r="B22" s="66" t="s">
        <v>0</v>
      </c>
      <c r="C22" s="67" t="s">
        <v>2</v>
      </c>
      <c r="D22" s="57" t="s">
        <v>9</v>
      </c>
      <c r="F22" s="65"/>
      <c r="G22" s="66" t="s">
        <v>31</v>
      </c>
      <c r="H22" s="67" t="s">
        <v>32</v>
      </c>
      <c r="I22" s="57" t="s">
        <v>9</v>
      </c>
      <c r="K22" s="65"/>
      <c r="L22" s="66" t="s">
        <v>33</v>
      </c>
      <c r="M22" s="67" t="s">
        <v>34</v>
      </c>
      <c r="N22" s="57" t="s">
        <v>9</v>
      </c>
      <c r="P22" s="65"/>
      <c r="Q22" s="66" t="s">
        <v>35</v>
      </c>
      <c r="R22" s="67" t="s">
        <v>36</v>
      </c>
      <c r="S22" s="57" t="s">
        <v>9</v>
      </c>
      <c r="V22" t="str">
        <f>B161</f>
        <v>三瓶</v>
      </c>
      <c r="W22" t="str">
        <f>D161</f>
        <v>(学習院)</v>
      </c>
      <c r="X22">
        <f>D174</f>
        <v>0</v>
      </c>
    </row>
    <row r="23" spans="1:24" x14ac:dyDescent="0.15">
      <c r="A23" s="21" t="s">
        <v>4</v>
      </c>
      <c r="B23" s="21" t="s">
        <v>5</v>
      </c>
      <c r="C23" s="21" t="s">
        <v>6</v>
      </c>
      <c r="D23" s="21" t="s">
        <v>7</v>
      </c>
      <c r="F23" s="21" t="s">
        <v>4</v>
      </c>
      <c r="G23" s="21" t="s">
        <v>5</v>
      </c>
      <c r="H23" s="21" t="s">
        <v>6</v>
      </c>
      <c r="I23" s="21" t="s">
        <v>7</v>
      </c>
      <c r="K23" s="21" t="s">
        <v>4</v>
      </c>
      <c r="L23" s="21" t="s">
        <v>5</v>
      </c>
      <c r="M23" s="21" t="s">
        <v>6</v>
      </c>
      <c r="N23" s="21" t="s">
        <v>7</v>
      </c>
      <c r="P23" s="21" t="s">
        <v>4</v>
      </c>
      <c r="Q23" s="21" t="s">
        <v>5</v>
      </c>
      <c r="R23" s="21" t="s">
        <v>6</v>
      </c>
      <c r="S23" s="21" t="s">
        <v>7</v>
      </c>
      <c r="V23" t="str">
        <f>G161</f>
        <v>田村</v>
      </c>
      <c r="W23" t="str">
        <f>I161</f>
        <v>(学習院)</v>
      </c>
      <c r="X23">
        <f>I174</f>
        <v>0</v>
      </c>
    </row>
    <row r="24" spans="1:24" x14ac:dyDescent="0.15">
      <c r="A24" s="22">
        <v>1</v>
      </c>
      <c r="B24" s="4">
        <v>40766</v>
      </c>
      <c r="C24" s="1"/>
      <c r="D24" s="37">
        <v>4600</v>
      </c>
      <c r="F24" s="22">
        <v>1</v>
      </c>
      <c r="G24" s="4">
        <v>40767</v>
      </c>
      <c r="H24" s="1"/>
      <c r="I24" s="26">
        <v>2900</v>
      </c>
      <c r="K24" s="22">
        <v>1</v>
      </c>
      <c r="L24" s="4">
        <v>40767</v>
      </c>
      <c r="M24" s="1"/>
      <c r="N24" s="26">
        <v>200</v>
      </c>
      <c r="P24" s="22">
        <v>1</v>
      </c>
      <c r="Q24" s="4">
        <v>40766</v>
      </c>
      <c r="R24" s="1"/>
      <c r="S24" s="26">
        <v>200</v>
      </c>
      <c r="V24" t="str">
        <f>L161</f>
        <v>飛鳥井</v>
      </c>
      <c r="W24" t="str">
        <f>N161</f>
        <v>(学習院)</v>
      </c>
      <c r="X24">
        <f>N174</f>
        <v>1260</v>
      </c>
    </row>
    <row r="25" spans="1:24" x14ac:dyDescent="0.15">
      <c r="A25" s="38"/>
      <c r="B25" s="1"/>
      <c r="C25" s="3" t="s">
        <v>75</v>
      </c>
      <c r="D25" s="26">
        <f>D24*0.8</f>
        <v>3680</v>
      </c>
      <c r="F25" s="22">
        <v>2</v>
      </c>
      <c r="G25" s="4">
        <v>40769</v>
      </c>
      <c r="H25" s="1"/>
      <c r="I25" s="26">
        <v>4600</v>
      </c>
      <c r="K25" s="22"/>
      <c r="L25" s="4"/>
      <c r="M25" s="1"/>
      <c r="N25" s="36"/>
      <c r="P25" s="22">
        <v>2</v>
      </c>
      <c r="Q25" s="4">
        <v>40769</v>
      </c>
      <c r="R25" s="1"/>
      <c r="S25" s="26">
        <v>200</v>
      </c>
      <c r="V25" t="str">
        <f>Q161</f>
        <v>堀口</v>
      </c>
      <c r="W25" t="str">
        <f>S161</f>
        <v>(学習院)</v>
      </c>
      <c r="X25">
        <f>S174</f>
        <v>0</v>
      </c>
    </row>
    <row r="26" spans="1:24" x14ac:dyDescent="0.15">
      <c r="A26" s="22">
        <v>2</v>
      </c>
      <c r="B26" s="4">
        <v>40768</v>
      </c>
      <c r="C26" s="1"/>
      <c r="D26" s="26">
        <v>700</v>
      </c>
      <c r="F26" s="22">
        <v>3</v>
      </c>
      <c r="G26" s="4">
        <v>40771</v>
      </c>
      <c r="H26" s="1"/>
      <c r="I26" s="26">
        <v>400</v>
      </c>
      <c r="K26" s="22"/>
      <c r="L26" s="4"/>
      <c r="M26" s="1"/>
      <c r="N26" s="36"/>
      <c r="P26" s="22"/>
      <c r="Q26" s="1"/>
      <c r="R26" s="1"/>
      <c r="S26" s="1"/>
      <c r="V26" t="str">
        <f>B178</f>
        <v>吉田</v>
      </c>
      <c r="W26" t="str">
        <f>D178</f>
        <v>(学習院)</v>
      </c>
      <c r="X26">
        <f>D191</f>
        <v>0</v>
      </c>
    </row>
    <row r="27" spans="1:24" x14ac:dyDescent="0.15">
      <c r="A27" s="22">
        <v>3</v>
      </c>
      <c r="B27" s="4">
        <v>40769</v>
      </c>
      <c r="C27" s="1"/>
      <c r="D27" s="1"/>
      <c r="F27" s="22">
        <v>4</v>
      </c>
      <c r="G27" s="4">
        <v>40772</v>
      </c>
      <c r="H27" s="1"/>
      <c r="I27" s="26">
        <v>700</v>
      </c>
      <c r="K27" s="22"/>
      <c r="L27" s="4"/>
      <c r="M27" s="1"/>
      <c r="N27" s="36"/>
      <c r="P27" s="22"/>
      <c r="Q27" s="1"/>
      <c r="R27" s="1"/>
      <c r="S27" s="1"/>
      <c r="V27" t="str">
        <f>G178</f>
        <v>山室</v>
      </c>
      <c r="W27" t="str">
        <f>I178</f>
        <v>(学習院)</v>
      </c>
      <c r="X27">
        <f>I191</f>
        <v>0</v>
      </c>
    </row>
    <row r="28" spans="1:24" x14ac:dyDescent="0.15">
      <c r="A28" s="22">
        <v>4</v>
      </c>
      <c r="B28" s="4">
        <v>40770</v>
      </c>
      <c r="C28" s="1"/>
      <c r="D28" s="26">
        <v>3500</v>
      </c>
      <c r="F28" s="22">
        <v>5</v>
      </c>
      <c r="G28" s="4">
        <v>40773</v>
      </c>
      <c r="H28" s="1"/>
      <c r="I28" s="26">
        <v>400</v>
      </c>
      <c r="K28" s="22"/>
      <c r="L28" s="1"/>
      <c r="M28" s="1"/>
      <c r="N28" s="1"/>
      <c r="P28" s="22"/>
      <c r="Q28" s="1"/>
      <c r="R28" s="1"/>
      <c r="S28" s="1"/>
    </row>
    <row r="29" spans="1:24" x14ac:dyDescent="0.15">
      <c r="A29" s="22">
        <v>5</v>
      </c>
      <c r="B29" s="4">
        <v>40771</v>
      </c>
      <c r="C29" s="1"/>
      <c r="D29" s="26">
        <v>1600</v>
      </c>
      <c r="F29" s="22"/>
      <c r="G29" s="1"/>
      <c r="H29" s="1"/>
      <c r="I29" s="1"/>
      <c r="K29" s="22"/>
      <c r="L29" s="1"/>
      <c r="M29" s="1"/>
      <c r="N29" s="1"/>
      <c r="P29" s="22"/>
      <c r="Q29" s="1"/>
      <c r="R29" s="1"/>
      <c r="S29" s="1"/>
    </row>
    <row r="30" spans="1:24" x14ac:dyDescent="0.15">
      <c r="A30" s="22">
        <v>6</v>
      </c>
      <c r="B30" s="4">
        <v>40773</v>
      </c>
      <c r="C30" s="1"/>
      <c r="D30" s="26">
        <v>1600</v>
      </c>
      <c r="F30" s="22"/>
      <c r="G30" s="1"/>
      <c r="H30" s="1"/>
      <c r="I30" s="1"/>
      <c r="K30" s="22"/>
      <c r="L30" s="1"/>
      <c r="M30" s="1"/>
      <c r="N30" s="1"/>
      <c r="P30" s="22"/>
      <c r="Q30" s="1"/>
      <c r="R30" s="1"/>
      <c r="S30" s="1"/>
    </row>
    <row r="31" spans="1:24" x14ac:dyDescent="0.15">
      <c r="A31" s="22"/>
      <c r="B31" s="1"/>
      <c r="C31" s="1"/>
      <c r="D31" s="1"/>
      <c r="F31" s="22"/>
      <c r="G31" s="1"/>
      <c r="H31" s="1"/>
      <c r="I31" s="1"/>
      <c r="K31" s="22"/>
      <c r="L31" s="1"/>
      <c r="M31" s="1"/>
      <c r="N31" s="1"/>
      <c r="P31" s="22"/>
      <c r="Q31" s="1"/>
      <c r="R31" s="1"/>
      <c r="S31" s="1"/>
    </row>
    <row r="32" spans="1:24" x14ac:dyDescent="0.15">
      <c r="A32" s="22"/>
      <c r="B32" s="31" t="s">
        <v>76</v>
      </c>
      <c r="C32" s="32"/>
      <c r="D32" s="33"/>
      <c r="F32" s="22"/>
      <c r="G32" s="1"/>
      <c r="H32" s="1"/>
      <c r="I32" s="1"/>
      <c r="K32" s="22"/>
      <c r="L32" s="1"/>
      <c r="M32" s="1"/>
      <c r="N32" s="1"/>
      <c r="P32" s="22"/>
      <c r="Q32" s="1"/>
      <c r="R32" s="1"/>
      <c r="S32" s="1"/>
    </row>
    <row r="33" spans="1:20" x14ac:dyDescent="0.15">
      <c r="A33" s="22"/>
      <c r="B33" s="31"/>
      <c r="C33" s="32"/>
      <c r="D33" s="33"/>
      <c r="F33" s="22"/>
      <c r="G33" s="35"/>
      <c r="H33" s="35"/>
      <c r="I33" s="35"/>
      <c r="K33" s="22"/>
      <c r="L33" s="1"/>
      <c r="M33" s="1"/>
      <c r="N33" s="1"/>
      <c r="P33" s="22"/>
      <c r="Q33" s="1"/>
      <c r="R33" s="1"/>
      <c r="S33" s="1"/>
    </row>
    <row r="34" spans="1:20" ht="14.25" thickBot="1" x14ac:dyDescent="0.2">
      <c r="C34" s="2" t="s">
        <v>86</v>
      </c>
      <c r="D34" s="1">
        <f>SUM(D25:D26,D28:D30)</f>
        <v>11080</v>
      </c>
      <c r="E34" t="s">
        <v>15</v>
      </c>
      <c r="H34" s="2" t="s">
        <v>86</v>
      </c>
      <c r="I34" s="1">
        <f>SUM(I24:I33)</f>
        <v>9000</v>
      </c>
      <c r="J34" t="s">
        <v>15</v>
      </c>
      <c r="M34" s="2" t="s">
        <v>86</v>
      </c>
      <c r="N34" s="1">
        <f>SUM(N24:N33)</f>
        <v>200</v>
      </c>
      <c r="O34" t="s">
        <v>15</v>
      </c>
      <c r="R34" s="2" t="s">
        <v>86</v>
      </c>
      <c r="S34" s="1">
        <f>SUM(S24:S33)</f>
        <v>400</v>
      </c>
      <c r="T34" t="s">
        <v>15</v>
      </c>
    </row>
    <row r="35" spans="1:20" ht="14.25" thickBot="1" x14ac:dyDescent="0.2">
      <c r="A35" s="60" t="s">
        <v>92</v>
      </c>
      <c r="B35" s="61" t="s">
        <v>95</v>
      </c>
      <c r="C35" s="55" t="s">
        <v>93</v>
      </c>
      <c r="D35" s="62">
        <f>D34*0.5</f>
        <v>5540</v>
      </c>
      <c r="E35" s="59" t="s">
        <v>15</v>
      </c>
      <c r="F35" s="64" t="s">
        <v>92</v>
      </c>
      <c r="G35" s="63" t="s">
        <v>90</v>
      </c>
      <c r="H35" s="58" t="s">
        <v>93</v>
      </c>
      <c r="I35" s="56">
        <f>I34*0.5</f>
        <v>4500</v>
      </c>
      <c r="J35" s="59" t="s">
        <v>15</v>
      </c>
      <c r="K35" s="60" t="s">
        <v>92</v>
      </c>
      <c r="L35" s="61" t="s">
        <v>85</v>
      </c>
      <c r="M35" s="58" t="s">
        <v>93</v>
      </c>
      <c r="N35" s="56">
        <f>N34</f>
        <v>200</v>
      </c>
      <c r="O35" s="59" t="s">
        <v>15</v>
      </c>
      <c r="P35" s="60" t="s">
        <v>92</v>
      </c>
      <c r="Q35" s="61" t="s">
        <v>85</v>
      </c>
      <c r="R35" s="58" t="s">
        <v>93</v>
      </c>
      <c r="S35" s="56">
        <f>S34</f>
        <v>400</v>
      </c>
      <c r="T35" s="59" t="s">
        <v>15</v>
      </c>
    </row>
    <row r="36" spans="1:20" ht="14.25" thickBot="1" x14ac:dyDescent="0.2">
      <c r="C36" s="55" t="s">
        <v>87</v>
      </c>
      <c r="D36" s="62">
        <f>RANK(D35,$X$2:$X$27,0)</f>
        <v>2</v>
      </c>
      <c r="E36" s="59" t="s">
        <v>13</v>
      </c>
      <c r="H36" s="55" t="s">
        <v>87</v>
      </c>
      <c r="I36" s="56">
        <f>RANK(I35,$X$2:$X$27,0)</f>
        <v>3</v>
      </c>
      <c r="J36" s="59" t="s">
        <v>13</v>
      </c>
      <c r="M36" s="55" t="s">
        <v>87</v>
      </c>
      <c r="N36" s="56">
        <f>RANK(N35,$X$2:$X$27,0)</f>
        <v>17</v>
      </c>
      <c r="O36" s="59" t="s">
        <v>13</v>
      </c>
      <c r="R36" s="55" t="s">
        <v>87</v>
      </c>
      <c r="S36" s="56">
        <f>RANK(S35,$X$2:$X$27,0)</f>
        <v>16</v>
      </c>
      <c r="T36" s="59" t="s">
        <v>13</v>
      </c>
    </row>
    <row r="39" spans="1:20" ht="14.25" thickBot="1" x14ac:dyDescent="0.2"/>
    <row r="40" spans="1:20" x14ac:dyDescent="0.15">
      <c r="A40" s="8" t="s">
        <v>81</v>
      </c>
      <c r="B40" s="9"/>
      <c r="C40" s="9"/>
      <c r="D40" s="9"/>
      <c r="E40" s="9"/>
      <c r="F40" s="9"/>
      <c r="G40" s="19" t="s">
        <v>11</v>
      </c>
      <c r="H40" s="18" t="s">
        <v>101</v>
      </c>
      <c r="I40" s="17"/>
      <c r="J40" s="17"/>
      <c r="K40" s="17"/>
      <c r="L40" s="17"/>
      <c r="M40" s="17"/>
      <c r="N40" s="17"/>
      <c r="O40" s="17"/>
      <c r="P40" s="17"/>
      <c r="Q40" s="10"/>
      <c r="R40" s="10"/>
      <c r="S40" s="10">
        <v>2</v>
      </c>
      <c r="T40" s="11" t="s">
        <v>16</v>
      </c>
    </row>
    <row r="41" spans="1:20" ht="14.25" thickBot="1" x14ac:dyDescent="0.2">
      <c r="A41" s="12"/>
      <c r="B41" s="13"/>
      <c r="C41" s="13"/>
      <c r="D41" s="13"/>
      <c r="E41" s="13"/>
      <c r="F41" s="13"/>
      <c r="G41" s="20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5"/>
    </row>
    <row r="43" spans="1:20" ht="14.25" thickBot="1" x14ac:dyDescent="0.2"/>
    <row r="44" spans="1:20" ht="14.25" thickBot="1" x14ac:dyDescent="0.2">
      <c r="A44" s="65"/>
      <c r="B44" s="66" t="s">
        <v>37</v>
      </c>
      <c r="C44" s="67" t="s">
        <v>38</v>
      </c>
      <c r="D44" s="57" t="s">
        <v>18</v>
      </c>
      <c r="F44" s="65"/>
      <c r="G44" s="66" t="s">
        <v>39</v>
      </c>
      <c r="H44" s="67" t="s">
        <v>40</v>
      </c>
      <c r="I44" s="57" t="s">
        <v>18</v>
      </c>
    </row>
    <row r="45" spans="1:20" x14ac:dyDescent="0.15">
      <c r="A45" s="21" t="s">
        <v>4</v>
      </c>
      <c r="B45" s="21" t="s">
        <v>5</v>
      </c>
      <c r="C45" s="21" t="s">
        <v>6</v>
      </c>
      <c r="D45" s="21" t="s">
        <v>7</v>
      </c>
      <c r="F45" s="21" t="s">
        <v>4</v>
      </c>
      <c r="G45" s="21" t="s">
        <v>5</v>
      </c>
      <c r="H45" s="21" t="s">
        <v>6</v>
      </c>
      <c r="I45" s="21" t="s">
        <v>7</v>
      </c>
    </row>
    <row r="46" spans="1:20" x14ac:dyDescent="0.15">
      <c r="A46" s="22">
        <v>1</v>
      </c>
      <c r="B46" s="4">
        <v>40766</v>
      </c>
      <c r="C46" s="1"/>
      <c r="D46" s="26">
        <v>2900</v>
      </c>
      <c r="F46" s="22">
        <v>1</v>
      </c>
      <c r="G46" s="4">
        <v>40768</v>
      </c>
      <c r="H46" s="1"/>
      <c r="I46" s="26">
        <v>100</v>
      </c>
    </row>
    <row r="47" spans="1:20" x14ac:dyDescent="0.15">
      <c r="A47" s="22">
        <v>2</v>
      </c>
      <c r="B47" s="4">
        <v>40767</v>
      </c>
      <c r="C47" s="1"/>
      <c r="D47" s="26">
        <v>3500</v>
      </c>
      <c r="F47" s="22">
        <v>2</v>
      </c>
      <c r="G47" s="4">
        <v>40770</v>
      </c>
      <c r="H47" s="1"/>
      <c r="I47" s="26">
        <v>1000</v>
      </c>
    </row>
    <row r="48" spans="1:20" x14ac:dyDescent="0.15">
      <c r="A48" s="22">
        <v>3</v>
      </c>
      <c r="B48" s="4">
        <v>40768</v>
      </c>
      <c r="C48" s="1"/>
      <c r="D48" s="26">
        <v>1600</v>
      </c>
      <c r="F48" s="22">
        <v>3</v>
      </c>
      <c r="G48" s="4">
        <v>40773</v>
      </c>
      <c r="H48" s="1"/>
      <c r="I48" s="26">
        <v>1600</v>
      </c>
    </row>
    <row r="49" spans="1:10" x14ac:dyDescent="0.15">
      <c r="A49" s="22">
        <v>4</v>
      </c>
      <c r="B49" s="4">
        <v>40769</v>
      </c>
      <c r="C49" s="1"/>
      <c r="D49" s="26">
        <v>200</v>
      </c>
      <c r="F49" s="22"/>
      <c r="G49" s="4"/>
      <c r="H49" s="1"/>
      <c r="I49" s="36"/>
    </row>
    <row r="50" spans="1:10" x14ac:dyDescent="0.15">
      <c r="A50" s="22">
        <v>5</v>
      </c>
      <c r="B50" s="4">
        <v>40771</v>
      </c>
      <c r="C50" s="1"/>
      <c r="D50" s="26">
        <v>1000</v>
      </c>
      <c r="F50" s="22"/>
      <c r="G50" s="1"/>
      <c r="H50" s="1"/>
      <c r="I50" s="1"/>
    </row>
    <row r="51" spans="1:10" x14ac:dyDescent="0.15">
      <c r="A51" s="22"/>
      <c r="B51" s="1"/>
      <c r="C51" s="1"/>
      <c r="D51" s="1"/>
      <c r="F51" s="22"/>
      <c r="G51" s="1"/>
      <c r="H51" s="1"/>
      <c r="I51" s="1"/>
    </row>
    <row r="52" spans="1:10" x14ac:dyDescent="0.15">
      <c r="A52" s="22"/>
      <c r="B52" s="1"/>
      <c r="C52" s="1"/>
      <c r="D52" s="1"/>
      <c r="F52" s="22"/>
      <c r="G52" s="1"/>
      <c r="H52" s="1"/>
      <c r="I52" s="1"/>
    </row>
    <row r="53" spans="1:10" x14ac:dyDescent="0.15">
      <c r="A53" s="22"/>
      <c r="B53" s="1"/>
      <c r="C53" s="1"/>
      <c r="D53" s="1"/>
      <c r="F53" s="22"/>
      <c r="G53" s="1"/>
      <c r="H53" s="1"/>
      <c r="I53" s="1"/>
    </row>
    <row r="54" spans="1:10" x14ac:dyDescent="0.15">
      <c r="A54" s="22"/>
      <c r="B54" s="1"/>
      <c r="C54" s="1"/>
      <c r="D54" s="1"/>
      <c r="F54" s="22"/>
      <c r="G54" s="1"/>
      <c r="H54" s="1"/>
      <c r="I54" s="1"/>
    </row>
    <row r="55" spans="1:10" x14ac:dyDescent="0.15">
      <c r="A55" s="22"/>
      <c r="B55" s="1"/>
      <c r="C55" s="1"/>
      <c r="D55" s="1"/>
      <c r="F55" s="22"/>
      <c r="G55" s="1"/>
      <c r="H55" s="1"/>
      <c r="I55" s="1"/>
    </row>
    <row r="56" spans="1:10" ht="14.25" thickBot="1" x14ac:dyDescent="0.2">
      <c r="C56" s="2" t="s">
        <v>86</v>
      </c>
      <c r="D56" s="1">
        <f>SUM(D46:D55)</f>
        <v>9200</v>
      </c>
      <c r="E56" t="s">
        <v>15</v>
      </c>
      <c r="H56" s="2" t="s">
        <v>86</v>
      </c>
      <c r="I56" s="1">
        <f>SUM(I46:I55)</f>
        <v>2700</v>
      </c>
      <c r="J56" t="s">
        <v>15</v>
      </c>
    </row>
    <row r="57" spans="1:10" ht="14.25" thickBot="1" x14ac:dyDescent="0.2">
      <c r="A57" s="60" t="s">
        <v>92</v>
      </c>
      <c r="B57" s="61" t="s">
        <v>85</v>
      </c>
      <c r="C57" s="58" t="s">
        <v>93</v>
      </c>
      <c r="D57" s="56">
        <f>D56</f>
        <v>9200</v>
      </c>
      <c r="E57" s="59" t="s">
        <v>15</v>
      </c>
      <c r="F57" s="60" t="s">
        <v>92</v>
      </c>
      <c r="G57" s="61" t="s">
        <v>85</v>
      </c>
      <c r="H57" s="58" t="s">
        <v>93</v>
      </c>
      <c r="I57" s="56">
        <f>I56</f>
        <v>2700</v>
      </c>
      <c r="J57" s="59" t="s">
        <v>15</v>
      </c>
    </row>
    <row r="58" spans="1:10" ht="14.25" thickBot="1" x14ac:dyDescent="0.2">
      <c r="C58" s="55" t="s">
        <v>87</v>
      </c>
      <c r="D58" s="56">
        <f>RANK(D57,$X$2:$X$27,0)</f>
        <v>1</v>
      </c>
      <c r="E58" s="59" t="s">
        <v>13</v>
      </c>
      <c r="H58" s="55" t="s">
        <v>87</v>
      </c>
      <c r="I58" s="56">
        <f>RANK(I57,$X$2:$X$27,0)</f>
        <v>7</v>
      </c>
      <c r="J58" s="59" t="s">
        <v>13</v>
      </c>
    </row>
    <row r="59" spans="1:10" x14ac:dyDescent="0.15">
      <c r="C59" s="7"/>
      <c r="D59" s="5"/>
      <c r="H59" s="7"/>
      <c r="I59" s="5"/>
    </row>
    <row r="60" spans="1:10" ht="14.25" thickBot="1" x14ac:dyDescent="0.2"/>
    <row r="61" spans="1:10" ht="14.25" thickBot="1" x14ac:dyDescent="0.2">
      <c r="A61" s="65"/>
      <c r="B61" s="66" t="s">
        <v>41</v>
      </c>
      <c r="C61" s="67" t="s">
        <v>42</v>
      </c>
      <c r="D61" s="57" t="s">
        <v>19</v>
      </c>
      <c r="F61" s="65"/>
      <c r="G61" s="66" t="s">
        <v>0</v>
      </c>
      <c r="H61" s="67" t="s">
        <v>43</v>
      </c>
      <c r="I61" s="57" t="s">
        <v>19</v>
      </c>
    </row>
    <row r="62" spans="1:10" x14ac:dyDescent="0.15">
      <c r="A62" s="21" t="s">
        <v>4</v>
      </c>
      <c r="B62" s="21" t="s">
        <v>5</v>
      </c>
      <c r="C62" s="21" t="s">
        <v>6</v>
      </c>
      <c r="D62" s="21" t="s">
        <v>7</v>
      </c>
      <c r="F62" s="21" t="s">
        <v>4</v>
      </c>
      <c r="G62" s="21" t="s">
        <v>5</v>
      </c>
      <c r="H62" s="21" t="s">
        <v>6</v>
      </c>
      <c r="I62" s="21" t="s">
        <v>7</v>
      </c>
    </row>
    <row r="63" spans="1:10" x14ac:dyDescent="0.15">
      <c r="A63" s="22">
        <v>1</v>
      </c>
      <c r="B63" s="4">
        <v>40766</v>
      </c>
      <c r="C63" s="1"/>
      <c r="D63" s="26">
        <v>1600</v>
      </c>
      <c r="F63" s="22">
        <v>1</v>
      </c>
      <c r="G63" s="4">
        <v>40768</v>
      </c>
      <c r="H63" s="1"/>
      <c r="I63" s="26">
        <v>700</v>
      </c>
    </row>
    <row r="64" spans="1:10" x14ac:dyDescent="0.15">
      <c r="A64" s="22">
        <v>2</v>
      </c>
      <c r="B64" s="4">
        <v>40773</v>
      </c>
      <c r="C64" s="1"/>
      <c r="D64" s="26">
        <v>200</v>
      </c>
      <c r="F64" s="22">
        <v>2</v>
      </c>
      <c r="G64" s="4">
        <v>40770</v>
      </c>
      <c r="H64" s="1"/>
      <c r="I64" s="26">
        <v>200</v>
      </c>
    </row>
    <row r="65" spans="1:20" x14ac:dyDescent="0.15">
      <c r="A65" s="22"/>
      <c r="B65" s="4"/>
      <c r="C65" s="1"/>
      <c r="D65" s="36"/>
      <c r="F65" s="22">
        <v>3</v>
      </c>
      <c r="G65" s="4">
        <v>40772</v>
      </c>
      <c r="H65" s="1"/>
      <c r="I65" s="26">
        <v>700</v>
      </c>
    </row>
    <row r="66" spans="1:20" x14ac:dyDescent="0.15">
      <c r="A66" s="22"/>
      <c r="B66" s="31" t="s">
        <v>77</v>
      </c>
      <c r="C66" s="32"/>
      <c r="D66" s="33"/>
      <c r="F66" s="22"/>
      <c r="G66" s="4"/>
      <c r="H66" s="1"/>
      <c r="I66" s="36"/>
    </row>
    <row r="67" spans="1:20" x14ac:dyDescent="0.15">
      <c r="A67" s="22"/>
      <c r="B67" s="4"/>
      <c r="C67" s="1"/>
      <c r="D67" s="36"/>
      <c r="F67" s="22"/>
      <c r="G67" s="31" t="s">
        <v>77</v>
      </c>
      <c r="H67" s="32"/>
      <c r="I67" s="33"/>
    </row>
    <row r="68" spans="1:20" x14ac:dyDescent="0.15">
      <c r="A68" s="22"/>
      <c r="B68" s="1"/>
      <c r="C68" s="1"/>
      <c r="D68" s="1"/>
      <c r="F68" s="22"/>
      <c r="G68" s="1"/>
      <c r="H68" s="1"/>
      <c r="I68" s="1"/>
    </row>
    <row r="69" spans="1:20" x14ac:dyDescent="0.15">
      <c r="A69" s="22"/>
      <c r="B69" s="35"/>
      <c r="C69" s="35"/>
      <c r="D69" s="35"/>
      <c r="F69" s="22"/>
      <c r="G69" s="1"/>
      <c r="H69" s="35"/>
      <c r="I69" s="35"/>
    </row>
    <row r="70" spans="1:20" x14ac:dyDescent="0.15">
      <c r="A70" s="22"/>
      <c r="B70" s="1"/>
      <c r="C70" s="1"/>
      <c r="D70" s="1"/>
      <c r="F70" s="22"/>
      <c r="G70" s="1"/>
      <c r="H70" s="1"/>
      <c r="I70" s="1"/>
    </row>
    <row r="71" spans="1:20" x14ac:dyDescent="0.15">
      <c r="A71" s="22"/>
      <c r="B71" s="1"/>
      <c r="C71" s="1"/>
      <c r="D71" s="1"/>
      <c r="F71" s="22"/>
      <c r="G71" s="1"/>
      <c r="H71" s="1"/>
      <c r="I71" s="1"/>
    </row>
    <row r="72" spans="1:20" x14ac:dyDescent="0.15">
      <c r="A72" s="22"/>
      <c r="B72" s="35"/>
      <c r="C72" s="35"/>
      <c r="D72" s="35"/>
      <c r="F72" s="22"/>
      <c r="G72" s="35"/>
      <c r="H72" s="35"/>
      <c r="I72" s="35"/>
      <c r="O72" s="25"/>
    </row>
    <row r="73" spans="1:20" ht="14.25" thickBot="1" x14ac:dyDescent="0.2">
      <c r="C73" s="2" t="s">
        <v>86</v>
      </c>
      <c r="D73" s="1">
        <f>SUM(D63:D72)</f>
        <v>1800</v>
      </c>
      <c r="E73" t="s">
        <v>15</v>
      </c>
      <c r="H73" s="2" t="s">
        <v>86</v>
      </c>
      <c r="I73" s="1">
        <f>SUM(I63:I72)</f>
        <v>1600</v>
      </c>
      <c r="J73" t="s">
        <v>15</v>
      </c>
    </row>
    <row r="74" spans="1:20" ht="14.25" thickBot="1" x14ac:dyDescent="0.2">
      <c r="A74" s="60" t="s">
        <v>92</v>
      </c>
      <c r="B74" s="61" t="s">
        <v>89</v>
      </c>
      <c r="C74" s="58" t="s">
        <v>93</v>
      </c>
      <c r="D74" s="56">
        <f>D73*0.6</f>
        <v>1080</v>
      </c>
      <c r="E74" s="59" t="s">
        <v>15</v>
      </c>
      <c r="F74" s="60" t="s">
        <v>92</v>
      </c>
      <c r="G74" s="61" t="s">
        <v>89</v>
      </c>
      <c r="H74" s="58" t="s">
        <v>93</v>
      </c>
      <c r="I74" s="56">
        <f>I73*0.6</f>
        <v>960</v>
      </c>
      <c r="J74" s="59" t="s">
        <v>15</v>
      </c>
    </row>
    <row r="75" spans="1:20" ht="14.25" thickBot="1" x14ac:dyDescent="0.2">
      <c r="C75" s="55" t="s">
        <v>87</v>
      </c>
      <c r="D75" s="56">
        <f>RANK(D74,$X$2:$X$27,0)</f>
        <v>11</v>
      </c>
      <c r="E75" s="59" t="s">
        <v>13</v>
      </c>
      <c r="H75" s="55" t="s">
        <v>87</v>
      </c>
      <c r="I75" s="56">
        <f>RANK(I74,$X$2:$X$27,0)</f>
        <v>12</v>
      </c>
      <c r="J75" s="59" t="s">
        <v>13</v>
      </c>
    </row>
    <row r="78" spans="1:20" ht="14.25" thickBot="1" x14ac:dyDescent="0.2"/>
    <row r="79" spans="1:20" x14ac:dyDescent="0.15">
      <c r="A79" s="8" t="s">
        <v>81</v>
      </c>
      <c r="B79" s="9"/>
      <c r="C79" s="9"/>
      <c r="D79" s="9"/>
      <c r="E79" s="9"/>
      <c r="F79" s="9"/>
      <c r="G79" s="19" t="s">
        <v>11</v>
      </c>
      <c r="H79" s="18" t="s">
        <v>101</v>
      </c>
      <c r="I79" s="17"/>
      <c r="J79" s="17"/>
      <c r="K79" s="17"/>
      <c r="L79" s="17"/>
      <c r="M79" s="17"/>
      <c r="N79" s="17"/>
      <c r="O79" s="17"/>
      <c r="P79" s="17"/>
      <c r="Q79" s="10"/>
      <c r="R79" s="10"/>
      <c r="S79" s="10">
        <v>3</v>
      </c>
      <c r="T79" s="11" t="s">
        <v>16</v>
      </c>
    </row>
    <row r="80" spans="1:20" ht="14.25" thickBot="1" x14ac:dyDescent="0.2">
      <c r="A80" s="12"/>
      <c r="B80" s="13"/>
      <c r="C80" s="13"/>
      <c r="D80" s="13"/>
      <c r="E80" s="13"/>
      <c r="F80" s="13"/>
      <c r="G80" s="20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5"/>
    </row>
    <row r="82" spans="1:12" ht="14.25" thickBot="1" x14ac:dyDescent="0.2"/>
    <row r="83" spans="1:12" ht="14.25" thickBot="1" x14ac:dyDescent="0.2">
      <c r="A83" s="65"/>
      <c r="B83" s="66" t="s">
        <v>44</v>
      </c>
      <c r="C83" s="67" t="s">
        <v>45</v>
      </c>
      <c r="D83" s="57" t="s">
        <v>20</v>
      </c>
      <c r="F83" s="65"/>
      <c r="G83" s="66" t="s">
        <v>46</v>
      </c>
      <c r="H83" s="67" t="s">
        <v>47</v>
      </c>
      <c r="I83" s="57" t="s">
        <v>20</v>
      </c>
    </row>
    <row r="84" spans="1:12" x14ac:dyDescent="0.15">
      <c r="A84" s="21" t="s">
        <v>4</v>
      </c>
      <c r="B84" s="21" t="s">
        <v>5</v>
      </c>
      <c r="C84" s="21" t="s">
        <v>6</v>
      </c>
      <c r="D84" s="21" t="s">
        <v>7</v>
      </c>
      <c r="F84" s="21" t="s">
        <v>4</v>
      </c>
      <c r="G84" s="21" t="s">
        <v>5</v>
      </c>
      <c r="H84" s="21" t="s">
        <v>6</v>
      </c>
      <c r="I84" s="21" t="s">
        <v>7</v>
      </c>
    </row>
    <row r="85" spans="1:12" x14ac:dyDescent="0.15">
      <c r="A85" s="22">
        <v>1</v>
      </c>
      <c r="B85" s="4">
        <v>40766</v>
      </c>
      <c r="C85" s="1"/>
      <c r="D85" s="26">
        <v>700</v>
      </c>
      <c r="F85" s="22">
        <v>1</v>
      </c>
      <c r="G85" s="4">
        <v>40766</v>
      </c>
      <c r="H85" s="1"/>
      <c r="I85" s="26">
        <v>700</v>
      </c>
    </row>
    <row r="86" spans="1:12" x14ac:dyDescent="0.15">
      <c r="A86" s="22">
        <v>2</v>
      </c>
      <c r="B86" s="4">
        <v>40767</v>
      </c>
      <c r="C86" s="1"/>
      <c r="D86" s="26">
        <v>1600</v>
      </c>
      <c r="F86" s="22">
        <v>2</v>
      </c>
      <c r="G86" s="4">
        <v>40767</v>
      </c>
      <c r="H86" s="1"/>
      <c r="I86" s="26">
        <v>700</v>
      </c>
    </row>
    <row r="87" spans="1:12" x14ac:dyDescent="0.15">
      <c r="A87" s="22">
        <v>3</v>
      </c>
      <c r="B87" s="4">
        <v>40768</v>
      </c>
      <c r="C87" s="1"/>
      <c r="D87" s="26">
        <v>200</v>
      </c>
      <c r="F87" s="22">
        <v>3</v>
      </c>
      <c r="G87" s="4">
        <v>40768</v>
      </c>
      <c r="H87" s="1"/>
      <c r="I87" s="26">
        <v>1000</v>
      </c>
    </row>
    <row r="88" spans="1:12" x14ac:dyDescent="0.15">
      <c r="A88" s="22">
        <v>4</v>
      </c>
      <c r="B88" s="4">
        <v>40769</v>
      </c>
      <c r="C88" s="1"/>
      <c r="D88" s="26">
        <v>200</v>
      </c>
      <c r="F88" s="22">
        <v>4</v>
      </c>
      <c r="G88" s="4">
        <v>40769</v>
      </c>
      <c r="H88" s="1"/>
      <c r="I88" s="1">
        <v>200</v>
      </c>
    </row>
    <row r="89" spans="1:12" x14ac:dyDescent="0.15">
      <c r="A89" s="22">
        <v>5</v>
      </c>
      <c r="B89" s="4">
        <v>40771</v>
      </c>
      <c r="C89" s="1"/>
      <c r="D89" s="26">
        <v>200</v>
      </c>
      <c r="F89" s="22">
        <v>5</v>
      </c>
      <c r="G89" s="4">
        <v>40770</v>
      </c>
      <c r="H89" s="1"/>
      <c r="I89" s="26">
        <v>700</v>
      </c>
    </row>
    <row r="90" spans="1:12" x14ac:dyDescent="0.15">
      <c r="A90" s="22"/>
      <c r="B90" s="1"/>
      <c r="C90" s="1"/>
      <c r="D90" s="1"/>
      <c r="F90" s="22">
        <v>6</v>
      </c>
      <c r="G90" s="4">
        <v>40771</v>
      </c>
      <c r="H90" s="1"/>
      <c r="I90" s="26">
        <v>1000</v>
      </c>
    </row>
    <row r="91" spans="1:12" x14ac:dyDescent="0.15">
      <c r="A91" s="22"/>
      <c r="B91" s="1"/>
      <c r="C91" s="1"/>
      <c r="D91" s="1"/>
      <c r="F91" s="22">
        <v>7</v>
      </c>
      <c r="G91" s="4">
        <v>40773</v>
      </c>
      <c r="H91" s="1"/>
      <c r="I91" s="36">
        <v>700</v>
      </c>
    </row>
    <row r="92" spans="1:12" x14ac:dyDescent="0.15">
      <c r="A92" s="22"/>
      <c r="B92" s="1"/>
      <c r="C92" s="1"/>
      <c r="D92" s="1"/>
      <c r="F92" s="22"/>
      <c r="G92" s="1"/>
      <c r="H92" s="1"/>
      <c r="I92" s="1"/>
    </row>
    <row r="93" spans="1:12" x14ac:dyDescent="0.15">
      <c r="A93" s="22"/>
      <c r="B93" s="1"/>
      <c r="C93" s="1"/>
      <c r="D93" s="1"/>
      <c r="F93" s="22"/>
      <c r="G93" s="1"/>
      <c r="H93" s="1"/>
      <c r="I93" s="1"/>
      <c r="L93" s="25"/>
    </row>
    <row r="94" spans="1:12" x14ac:dyDescent="0.15">
      <c r="A94" s="22"/>
      <c r="B94" s="1"/>
      <c r="C94" s="1"/>
      <c r="D94" s="1"/>
      <c r="F94" s="22"/>
      <c r="G94" s="1"/>
      <c r="H94" s="1"/>
      <c r="I94" s="1"/>
    </row>
    <row r="95" spans="1:12" ht="14.25" thickBot="1" x14ac:dyDescent="0.2">
      <c r="C95" s="2" t="s">
        <v>86</v>
      </c>
      <c r="D95" s="1">
        <f>SUM(D85:D94)</f>
        <v>2900</v>
      </c>
      <c r="E95" t="s">
        <v>15</v>
      </c>
      <c r="H95" s="2" t="s">
        <v>86</v>
      </c>
      <c r="I95" s="1">
        <f>SUM(I85:I87,I89:I90)</f>
        <v>4100</v>
      </c>
      <c r="J95" t="s">
        <v>15</v>
      </c>
    </row>
    <row r="96" spans="1:12" ht="14.25" thickBot="1" x14ac:dyDescent="0.2">
      <c r="A96" s="60" t="s">
        <v>92</v>
      </c>
      <c r="B96" s="61" t="s">
        <v>85</v>
      </c>
      <c r="C96" s="58" t="s">
        <v>93</v>
      </c>
      <c r="D96" s="56">
        <f>D95</f>
        <v>2900</v>
      </c>
      <c r="E96" s="59" t="s">
        <v>15</v>
      </c>
      <c r="F96" s="60" t="s">
        <v>92</v>
      </c>
      <c r="G96" s="61" t="s">
        <v>85</v>
      </c>
      <c r="H96" s="58" t="s">
        <v>93</v>
      </c>
      <c r="I96" s="56">
        <f>I95</f>
        <v>4100</v>
      </c>
      <c r="J96" s="59" t="s">
        <v>15</v>
      </c>
    </row>
    <row r="97" spans="1:19" ht="14.25" thickBot="1" x14ac:dyDescent="0.2">
      <c r="C97" s="55" t="s">
        <v>87</v>
      </c>
      <c r="D97" s="56">
        <f>RANK(D96,$X$2:$X$27,0)</f>
        <v>5</v>
      </c>
      <c r="E97" s="59" t="s">
        <v>13</v>
      </c>
      <c r="H97" s="55" t="s">
        <v>87</v>
      </c>
      <c r="I97" s="56">
        <f>RANK(I96,$X$2:$X$27,0)</f>
        <v>4</v>
      </c>
      <c r="J97" s="59" t="s">
        <v>13</v>
      </c>
    </row>
    <row r="98" spans="1:19" x14ac:dyDescent="0.15">
      <c r="C98" s="7"/>
      <c r="D98" s="5"/>
      <c r="H98" s="7"/>
      <c r="I98" s="5"/>
      <c r="M98" s="7"/>
      <c r="N98" s="5"/>
      <c r="R98" s="7"/>
      <c r="S98" s="5"/>
    </row>
    <row r="99" spans="1:19" ht="14.25" thickBot="1" x14ac:dyDescent="0.2"/>
    <row r="100" spans="1:19" ht="14.25" thickBot="1" x14ac:dyDescent="0.2">
      <c r="A100" s="65"/>
      <c r="B100" s="66" t="s">
        <v>48</v>
      </c>
      <c r="C100" s="67" t="s">
        <v>52</v>
      </c>
      <c r="D100" s="57" t="s">
        <v>21</v>
      </c>
      <c r="F100" s="65"/>
      <c r="G100" s="66" t="s">
        <v>49</v>
      </c>
      <c r="H100" s="67" t="s">
        <v>51</v>
      </c>
      <c r="I100" s="57" t="s">
        <v>21</v>
      </c>
      <c r="K100" s="65"/>
      <c r="L100" s="66" t="s">
        <v>50</v>
      </c>
      <c r="M100" s="67"/>
      <c r="N100" s="57" t="s">
        <v>21</v>
      </c>
    </row>
    <row r="101" spans="1:19" x14ac:dyDescent="0.15">
      <c r="A101" s="21" t="s">
        <v>4</v>
      </c>
      <c r="B101" s="21" t="s">
        <v>5</v>
      </c>
      <c r="C101" s="21" t="s">
        <v>6</v>
      </c>
      <c r="D101" s="21" t="s">
        <v>7</v>
      </c>
      <c r="F101" s="21" t="s">
        <v>4</v>
      </c>
      <c r="G101" s="21" t="s">
        <v>5</v>
      </c>
      <c r="H101" s="21" t="s">
        <v>6</v>
      </c>
      <c r="I101" s="21" t="s">
        <v>7</v>
      </c>
      <c r="K101" s="21" t="s">
        <v>4</v>
      </c>
      <c r="L101" s="21" t="s">
        <v>5</v>
      </c>
      <c r="M101" s="21" t="s">
        <v>6</v>
      </c>
      <c r="N101" s="21" t="s">
        <v>7</v>
      </c>
    </row>
    <row r="102" spans="1:19" x14ac:dyDescent="0.15">
      <c r="A102" s="22"/>
      <c r="B102" s="4"/>
      <c r="C102" s="1"/>
      <c r="D102" s="36"/>
      <c r="F102" s="22">
        <v>1</v>
      </c>
      <c r="G102" s="4">
        <v>40768</v>
      </c>
      <c r="H102" s="1"/>
      <c r="I102" s="26">
        <v>700</v>
      </c>
      <c r="K102" s="22">
        <v>1</v>
      </c>
      <c r="L102" s="4">
        <v>40772</v>
      </c>
      <c r="M102" s="1"/>
      <c r="N102" s="26">
        <v>700</v>
      </c>
    </row>
    <row r="103" spans="1:19" x14ac:dyDescent="0.15">
      <c r="A103" s="22"/>
      <c r="B103" s="28" t="s">
        <v>79</v>
      </c>
      <c r="C103" s="29"/>
      <c r="D103" s="30"/>
      <c r="F103" s="22">
        <v>2</v>
      </c>
      <c r="G103" s="4">
        <v>40770</v>
      </c>
      <c r="H103" s="1"/>
      <c r="I103" s="26">
        <v>200</v>
      </c>
      <c r="K103" s="22"/>
      <c r="L103" s="1"/>
      <c r="M103" s="1"/>
      <c r="N103" s="1"/>
    </row>
    <row r="104" spans="1:19" x14ac:dyDescent="0.15">
      <c r="A104" s="22"/>
      <c r="B104" s="1"/>
      <c r="C104" s="1"/>
      <c r="D104" s="1"/>
      <c r="F104" s="22"/>
      <c r="G104" s="1"/>
      <c r="H104" s="1"/>
      <c r="I104" s="1"/>
      <c r="K104" s="22"/>
      <c r="L104" s="1"/>
      <c r="M104" s="1"/>
      <c r="N104" s="1"/>
    </row>
    <row r="105" spans="1:19" x14ac:dyDescent="0.15">
      <c r="A105" s="22"/>
      <c r="B105" s="1"/>
      <c r="C105" s="1"/>
      <c r="D105" s="1"/>
      <c r="F105" s="22"/>
      <c r="G105" s="1"/>
      <c r="H105" s="1"/>
      <c r="I105" s="1"/>
      <c r="K105" s="22"/>
      <c r="L105" s="1"/>
      <c r="M105" s="1"/>
      <c r="N105" s="1"/>
    </row>
    <row r="106" spans="1:19" x14ac:dyDescent="0.15">
      <c r="A106" s="22"/>
      <c r="B106" s="1"/>
      <c r="C106" s="1"/>
      <c r="D106" s="1"/>
      <c r="F106" s="22"/>
      <c r="G106" s="1"/>
      <c r="H106" s="1"/>
      <c r="I106" s="1"/>
      <c r="K106" s="22"/>
      <c r="L106" s="1"/>
      <c r="M106" s="1"/>
      <c r="N106" s="1"/>
    </row>
    <row r="107" spans="1:19" x14ac:dyDescent="0.15">
      <c r="A107" s="22"/>
      <c r="B107" s="1"/>
      <c r="C107" s="1"/>
      <c r="D107" s="1"/>
      <c r="F107" s="22"/>
      <c r="G107" s="1"/>
      <c r="H107" s="1"/>
      <c r="I107" s="1"/>
      <c r="K107" s="22"/>
      <c r="L107" s="1"/>
      <c r="M107" s="1"/>
      <c r="N107" s="1"/>
    </row>
    <row r="108" spans="1:19" x14ac:dyDescent="0.15">
      <c r="A108" s="22"/>
      <c r="B108" s="1"/>
      <c r="C108" s="1"/>
      <c r="D108" s="1"/>
      <c r="F108" s="22"/>
      <c r="G108" s="1"/>
      <c r="H108" s="1"/>
      <c r="I108" s="1"/>
      <c r="K108" s="22"/>
      <c r="L108" s="1"/>
      <c r="M108" s="1"/>
      <c r="N108" s="1"/>
    </row>
    <row r="109" spans="1:19" x14ac:dyDescent="0.15">
      <c r="A109" s="22"/>
      <c r="B109" s="1"/>
      <c r="C109" s="1"/>
      <c r="D109" s="1"/>
      <c r="F109" s="22"/>
      <c r="G109" s="1"/>
      <c r="H109" s="1"/>
      <c r="I109" s="1"/>
      <c r="K109" s="22"/>
      <c r="L109" s="1"/>
      <c r="M109" s="1"/>
      <c r="N109" s="1"/>
    </row>
    <row r="110" spans="1:19" x14ac:dyDescent="0.15">
      <c r="A110" s="22"/>
      <c r="B110" s="1"/>
      <c r="C110" s="1"/>
      <c r="D110" s="1"/>
      <c r="F110" s="22"/>
      <c r="G110" s="1"/>
      <c r="H110" s="1"/>
      <c r="I110" s="1"/>
      <c r="K110" s="22"/>
      <c r="L110" s="1"/>
      <c r="M110" s="1"/>
      <c r="N110" s="1"/>
    </row>
    <row r="111" spans="1:19" x14ac:dyDescent="0.15">
      <c r="A111" s="22"/>
      <c r="B111" s="35"/>
      <c r="C111" s="35"/>
      <c r="D111" s="35"/>
      <c r="F111" s="22"/>
      <c r="G111" s="35"/>
      <c r="H111" s="35"/>
      <c r="I111" s="35"/>
      <c r="K111" s="22"/>
      <c r="L111" s="35"/>
      <c r="M111" s="35"/>
      <c r="N111" s="35"/>
    </row>
    <row r="112" spans="1:19" ht="14.25" thickBot="1" x14ac:dyDescent="0.2">
      <c r="C112" s="2" t="s">
        <v>86</v>
      </c>
      <c r="D112" s="1">
        <f>SUM(D102:D111)*0.6</f>
        <v>0</v>
      </c>
      <c r="E112" t="s">
        <v>15</v>
      </c>
      <c r="H112" s="2" t="s">
        <v>86</v>
      </c>
      <c r="I112" s="1">
        <f>SUM(I102:I111)</f>
        <v>900</v>
      </c>
      <c r="J112" t="s">
        <v>15</v>
      </c>
      <c r="M112" s="2" t="s">
        <v>86</v>
      </c>
      <c r="N112" s="1">
        <f>SUM(N102:N111)</f>
        <v>700</v>
      </c>
      <c r="O112" t="s">
        <v>15</v>
      </c>
    </row>
    <row r="113" spans="1:20" ht="14.25" thickBot="1" x14ac:dyDescent="0.2">
      <c r="A113" s="60" t="s">
        <v>92</v>
      </c>
      <c r="B113" s="61" t="s">
        <v>89</v>
      </c>
      <c r="C113" s="58" t="s">
        <v>93</v>
      </c>
      <c r="D113" s="56">
        <f>D112</f>
        <v>0</v>
      </c>
      <c r="E113" s="59" t="s">
        <v>15</v>
      </c>
      <c r="F113" s="60" t="s">
        <v>92</v>
      </c>
      <c r="G113" s="61" t="s">
        <v>89</v>
      </c>
      <c r="H113" s="58" t="s">
        <v>93</v>
      </c>
      <c r="I113" s="56">
        <f>I112*0.6</f>
        <v>540</v>
      </c>
      <c r="J113" s="59" t="s">
        <v>15</v>
      </c>
      <c r="K113" s="60" t="s">
        <v>92</v>
      </c>
      <c r="L113" s="61" t="s">
        <v>89</v>
      </c>
      <c r="M113" s="58" t="s">
        <v>93</v>
      </c>
      <c r="N113" s="56">
        <f>N112*0.6</f>
        <v>420</v>
      </c>
      <c r="O113" s="59" t="s">
        <v>15</v>
      </c>
    </row>
    <row r="114" spans="1:20" ht="14.25" thickBot="1" x14ac:dyDescent="0.2">
      <c r="C114" s="55" t="s">
        <v>87</v>
      </c>
      <c r="D114" s="56">
        <f>RANK(D113,$X$2:$X$27,0)</f>
        <v>19</v>
      </c>
      <c r="E114" s="59" t="s">
        <v>13</v>
      </c>
      <c r="H114" s="55" t="s">
        <v>87</v>
      </c>
      <c r="I114" s="56">
        <f>RANK(I113,$X$2:$X$27,0)</f>
        <v>14</v>
      </c>
      <c r="J114" s="59" t="s">
        <v>13</v>
      </c>
      <c r="M114" s="55" t="s">
        <v>87</v>
      </c>
      <c r="N114" s="56">
        <f>RANK(N113,$X$2:$X$27,0)</f>
        <v>15</v>
      </c>
      <c r="O114" s="59" t="s">
        <v>13</v>
      </c>
    </row>
    <row r="117" spans="1:20" ht="14.25" thickBot="1" x14ac:dyDescent="0.2"/>
    <row r="118" spans="1:20" x14ac:dyDescent="0.15">
      <c r="A118" s="8" t="s">
        <v>81</v>
      </c>
      <c r="B118" s="9"/>
      <c r="C118" s="9"/>
      <c r="D118" s="9"/>
      <c r="E118" s="9"/>
      <c r="F118" s="9"/>
      <c r="G118" s="19" t="s">
        <v>11</v>
      </c>
      <c r="H118" s="18" t="s">
        <v>101</v>
      </c>
      <c r="I118" s="17"/>
      <c r="J118" s="17"/>
      <c r="K118" s="17"/>
      <c r="L118" s="17"/>
      <c r="M118" s="17"/>
      <c r="N118" s="17"/>
      <c r="O118" s="17"/>
      <c r="P118" s="17"/>
      <c r="Q118" s="10"/>
      <c r="R118" s="10"/>
      <c r="S118" s="10">
        <v>4</v>
      </c>
      <c r="T118" s="11" t="s">
        <v>16</v>
      </c>
    </row>
    <row r="119" spans="1:20" ht="14.25" thickBot="1" x14ac:dyDescent="0.2">
      <c r="A119" s="12"/>
      <c r="B119" s="13"/>
      <c r="C119" s="13"/>
      <c r="D119" s="13"/>
      <c r="E119" s="13"/>
      <c r="F119" s="13"/>
      <c r="G119" s="20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5"/>
    </row>
    <row r="121" spans="1:20" ht="14.25" thickBot="1" x14ac:dyDescent="0.2"/>
    <row r="122" spans="1:20" ht="14.25" thickBot="1" x14ac:dyDescent="0.2">
      <c r="A122" s="65"/>
      <c r="B122" s="66" t="s">
        <v>53</v>
      </c>
      <c r="C122" s="67" t="s">
        <v>58</v>
      </c>
      <c r="D122" s="57" t="s">
        <v>22</v>
      </c>
      <c r="F122" s="65"/>
      <c r="G122" s="66" t="s">
        <v>54</v>
      </c>
      <c r="H122" s="67" t="s">
        <v>59</v>
      </c>
      <c r="I122" s="57" t="s">
        <v>22</v>
      </c>
      <c r="K122" s="65"/>
      <c r="L122" s="66" t="s">
        <v>55</v>
      </c>
      <c r="M122" s="67" t="s">
        <v>72</v>
      </c>
      <c r="N122" s="57" t="s">
        <v>22</v>
      </c>
    </row>
    <row r="123" spans="1:20" x14ac:dyDescent="0.15">
      <c r="A123" s="21" t="s">
        <v>4</v>
      </c>
      <c r="B123" s="21" t="s">
        <v>5</v>
      </c>
      <c r="C123" s="21" t="s">
        <v>6</v>
      </c>
      <c r="D123" s="21" t="s">
        <v>7</v>
      </c>
      <c r="F123" s="21" t="s">
        <v>4</v>
      </c>
      <c r="G123" s="21" t="s">
        <v>5</v>
      </c>
      <c r="H123" s="21" t="s">
        <v>6</v>
      </c>
      <c r="I123" s="21" t="s">
        <v>7</v>
      </c>
      <c r="K123" s="21" t="s">
        <v>4</v>
      </c>
      <c r="L123" s="21" t="s">
        <v>5</v>
      </c>
      <c r="M123" s="21" t="s">
        <v>6</v>
      </c>
      <c r="N123" s="21" t="s">
        <v>7</v>
      </c>
    </row>
    <row r="124" spans="1:20" x14ac:dyDescent="0.15">
      <c r="A124" s="22">
        <v>1</v>
      </c>
      <c r="B124" s="4">
        <v>40768</v>
      </c>
      <c r="C124" s="1"/>
      <c r="D124" s="26">
        <v>200</v>
      </c>
      <c r="F124" s="22"/>
      <c r="G124" s="39"/>
      <c r="H124" s="36"/>
      <c r="I124" s="36"/>
      <c r="K124" s="22"/>
      <c r="L124" s="4"/>
      <c r="M124" s="1"/>
      <c r="N124" s="36"/>
    </row>
    <row r="125" spans="1:20" x14ac:dyDescent="0.15">
      <c r="A125" s="22"/>
      <c r="B125" s="4"/>
      <c r="C125" s="1"/>
      <c r="D125" s="36"/>
      <c r="F125" s="22"/>
      <c r="G125" s="42" t="s">
        <v>78</v>
      </c>
      <c r="H125" s="43"/>
      <c r="I125" s="44"/>
      <c r="K125" s="22"/>
      <c r="L125" s="28" t="s">
        <v>79</v>
      </c>
      <c r="M125" s="29"/>
      <c r="N125" s="30"/>
    </row>
    <row r="126" spans="1:20" x14ac:dyDescent="0.15">
      <c r="A126" s="22"/>
      <c r="B126" s="4"/>
      <c r="C126" s="1"/>
      <c r="D126" s="36"/>
      <c r="F126" s="22"/>
      <c r="G126" s="39"/>
      <c r="H126" s="36"/>
      <c r="I126" s="36"/>
      <c r="K126" s="22"/>
      <c r="L126" s="1"/>
      <c r="M126" s="1"/>
      <c r="N126" s="1"/>
    </row>
    <row r="127" spans="1:20" x14ac:dyDescent="0.15">
      <c r="A127" s="22"/>
      <c r="B127" s="1"/>
      <c r="C127" s="1"/>
      <c r="D127" s="1"/>
      <c r="F127" s="22"/>
      <c r="G127" s="36"/>
      <c r="H127" s="40"/>
      <c r="I127" s="36"/>
      <c r="K127" s="22"/>
      <c r="L127" s="1"/>
      <c r="M127" s="1"/>
      <c r="N127" s="1"/>
    </row>
    <row r="128" spans="1:20" x14ac:dyDescent="0.15">
      <c r="A128" s="22"/>
      <c r="B128" s="1"/>
      <c r="C128" s="1"/>
      <c r="D128" s="1"/>
      <c r="F128" s="22"/>
      <c r="G128" s="41"/>
      <c r="H128" s="41"/>
      <c r="I128" s="41"/>
      <c r="K128" s="22"/>
      <c r="L128" s="1"/>
      <c r="M128" s="1"/>
      <c r="N128" s="1"/>
    </row>
    <row r="129" spans="1:19" x14ac:dyDescent="0.15">
      <c r="A129" s="22"/>
      <c r="B129" s="1"/>
      <c r="C129" s="1"/>
      <c r="D129" s="1"/>
      <c r="F129" s="22"/>
      <c r="G129" s="41"/>
      <c r="H129" s="41"/>
      <c r="I129" s="41"/>
      <c r="K129" s="22"/>
      <c r="L129" s="1"/>
      <c r="M129" s="1"/>
      <c r="N129" s="1"/>
    </row>
    <row r="130" spans="1:19" x14ac:dyDescent="0.15">
      <c r="A130" s="22"/>
      <c r="B130" s="1"/>
      <c r="C130" s="1"/>
      <c r="D130" s="1"/>
      <c r="F130" s="22"/>
      <c r="G130" s="1"/>
      <c r="H130" s="1"/>
      <c r="I130" s="1"/>
      <c r="K130" s="22"/>
      <c r="L130" s="1"/>
      <c r="M130" s="1"/>
      <c r="N130" s="1"/>
    </row>
    <row r="131" spans="1:19" x14ac:dyDescent="0.15">
      <c r="A131" s="22"/>
      <c r="B131" s="1"/>
      <c r="C131" s="1"/>
      <c r="D131" s="1"/>
      <c r="F131" s="22"/>
      <c r="G131" s="1"/>
      <c r="H131" s="1"/>
      <c r="I131" s="1"/>
      <c r="K131" s="22"/>
      <c r="L131" s="1"/>
      <c r="M131" s="1"/>
      <c r="N131" s="1"/>
    </row>
    <row r="132" spans="1:19" x14ac:dyDescent="0.15">
      <c r="A132" s="22"/>
      <c r="B132" s="1"/>
      <c r="C132" s="1"/>
      <c r="D132" s="1"/>
      <c r="F132" s="22"/>
      <c r="G132" s="1"/>
      <c r="H132" s="1"/>
      <c r="I132" s="1"/>
      <c r="K132" s="22"/>
      <c r="L132" s="1"/>
      <c r="M132" s="1"/>
      <c r="N132" s="1"/>
    </row>
    <row r="133" spans="1:19" x14ac:dyDescent="0.15">
      <c r="A133" s="22"/>
      <c r="B133" s="35"/>
      <c r="C133" s="35"/>
      <c r="D133" s="35"/>
      <c r="F133" s="22"/>
      <c r="G133" s="35"/>
      <c r="H133" s="35"/>
      <c r="I133" s="35"/>
      <c r="K133" s="22"/>
      <c r="L133" s="35"/>
      <c r="M133" s="35"/>
      <c r="N133" s="35"/>
    </row>
    <row r="134" spans="1:19" ht="14.25" thickBot="1" x14ac:dyDescent="0.2">
      <c r="C134" s="2" t="s">
        <v>86</v>
      </c>
      <c r="D134" s="1">
        <f>SUM(D124:D133)</f>
        <v>200</v>
      </c>
      <c r="E134" t="s">
        <v>15</v>
      </c>
      <c r="H134" s="2" t="s">
        <v>86</v>
      </c>
      <c r="I134" s="1">
        <f>SUM(I124:I125,I127)*0.7</f>
        <v>0</v>
      </c>
      <c r="J134" t="s">
        <v>15</v>
      </c>
      <c r="M134" s="2" t="s">
        <v>86</v>
      </c>
      <c r="N134" s="1">
        <f>SUM(N124:N133)*0.7</f>
        <v>0</v>
      </c>
      <c r="O134" t="s">
        <v>15</v>
      </c>
    </row>
    <row r="135" spans="1:19" ht="14.25" thickBot="1" x14ac:dyDescent="0.2">
      <c r="A135" s="60" t="s">
        <v>92</v>
      </c>
      <c r="B135" s="61" t="s">
        <v>89</v>
      </c>
      <c r="C135" s="58" t="s">
        <v>93</v>
      </c>
      <c r="D135" s="56">
        <f>D134*0.7</f>
        <v>140</v>
      </c>
      <c r="E135" s="59" t="s">
        <v>15</v>
      </c>
      <c r="F135" s="60" t="s">
        <v>92</v>
      </c>
      <c r="G135" s="61" t="s">
        <v>89</v>
      </c>
      <c r="H135" s="58" t="s">
        <v>93</v>
      </c>
      <c r="I135" s="56">
        <f>I134</f>
        <v>0</v>
      </c>
      <c r="J135" s="59" t="s">
        <v>15</v>
      </c>
      <c r="K135" s="60" t="s">
        <v>92</v>
      </c>
      <c r="L135" s="61" t="s">
        <v>89</v>
      </c>
      <c r="M135" s="58" t="s">
        <v>93</v>
      </c>
      <c r="N135" s="56">
        <f>N134</f>
        <v>0</v>
      </c>
      <c r="O135" s="59" t="s">
        <v>15</v>
      </c>
    </row>
    <row r="136" spans="1:19" ht="14.25" thickBot="1" x14ac:dyDescent="0.2">
      <c r="C136" s="55" t="s">
        <v>87</v>
      </c>
      <c r="D136" s="56">
        <f>RANK(D135,$X$2:$X$27,0)</f>
        <v>18</v>
      </c>
      <c r="E136" s="59" t="s">
        <v>13</v>
      </c>
      <c r="H136" s="55" t="s">
        <v>87</v>
      </c>
      <c r="I136" s="56">
        <f>RANK(I135,$X$2:$X$27,0)</f>
        <v>19</v>
      </c>
      <c r="J136" s="59" t="s">
        <v>13</v>
      </c>
      <c r="M136" s="55" t="s">
        <v>87</v>
      </c>
      <c r="N136" s="56">
        <f>RANK(N135,$X$2:$X$27,0)</f>
        <v>19</v>
      </c>
      <c r="O136" s="59" t="s">
        <v>13</v>
      </c>
    </row>
    <row r="137" spans="1:19" x14ac:dyDescent="0.15">
      <c r="C137" s="7"/>
      <c r="D137" s="5"/>
      <c r="H137" s="7"/>
      <c r="I137" s="5"/>
      <c r="M137" s="7"/>
      <c r="N137" s="5"/>
      <c r="R137" s="7"/>
      <c r="S137" s="5"/>
    </row>
    <row r="138" spans="1:19" ht="14.25" thickBot="1" x14ac:dyDescent="0.2"/>
    <row r="139" spans="1:19" ht="14.25" thickBot="1" x14ac:dyDescent="0.2">
      <c r="A139" s="68"/>
      <c r="B139" s="66" t="s">
        <v>56</v>
      </c>
      <c r="C139" s="67" t="s">
        <v>57</v>
      </c>
      <c r="D139" s="57" t="s">
        <v>23</v>
      </c>
    </row>
    <row r="140" spans="1:19" x14ac:dyDescent="0.15">
      <c r="A140" s="21" t="s">
        <v>4</v>
      </c>
      <c r="B140" s="21" t="s">
        <v>5</v>
      </c>
      <c r="C140" s="21" t="s">
        <v>6</v>
      </c>
      <c r="D140" s="21" t="s">
        <v>7</v>
      </c>
    </row>
    <row r="141" spans="1:19" x14ac:dyDescent="0.15">
      <c r="A141" s="22">
        <v>1</v>
      </c>
      <c r="B141" s="4">
        <v>40766</v>
      </c>
      <c r="C141" s="1"/>
      <c r="D141" s="26">
        <v>1000</v>
      </c>
    </row>
    <row r="142" spans="1:19" x14ac:dyDescent="0.15">
      <c r="A142" s="22">
        <v>2</v>
      </c>
      <c r="B142" s="4">
        <v>40767</v>
      </c>
      <c r="C142" s="1"/>
      <c r="D142" s="26">
        <v>200</v>
      </c>
    </row>
    <row r="143" spans="1:19" x14ac:dyDescent="0.15">
      <c r="A143" s="22">
        <v>3</v>
      </c>
      <c r="B143" s="4">
        <v>40768</v>
      </c>
      <c r="C143" s="1"/>
      <c r="D143" s="26">
        <v>200</v>
      </c>
    </row>
    <row r="144" spans="1:19" x14ac:dyDescent="0.15">
      <c r="A144" s="22">
        <v>4</v>
      </c>
      <c r="B144" s="4">
        <v>40768</v>
      </c>
      <c r="C144" s="1"/>
      <c r="D144" s="26">
        <v>200</v>
      </c>
    </row>
    <row r="145" spans="1:20" x14ac:dyDescent="0.15">
      <c r="A145" s="22">
        <v>5</v>
      </c>
      <c r="B145" s="4">
        <v>40769</v>
      </c>
      <c r="C145" s="1"/>
      <c r="D145" s="36">
        <v>200</v>
      </c>
    </row>
    <row r="146" spans="1:20" x14ac:dyDescent="0.15">
      <c r="A146" s="22">
        <v>6</v>
      </c>
      <c r="B146" s="4">
        <v>40771</v>
      </c>
      <c r="C146" s="1"/>
      <c r="D146" s="26">
        <v>700</v>
      </c>
    </row>
    <row r="147" spans="1:20" x14ac:dyDescent="0.15">
      <c r="A147" s="22">
        <v>7</v>
      </c>
      <c r="B147" s="4">
        <v>40772</v>
      </c>
      <c r="C147" s="1"/>
      <c r="D147" s="36">
        <v>200</v>
      </c>
    </row>
    <row r="148" spans="1:20" x14ac:dyDescent="0.15">
      <c r="A148" s="22"/>
      <c r="B148" s="1"/>
      <c r="C148" s="1"/>
      <c r="D148" s="1"/>
    </row>
    <row r="149" spans="1:20" x14ac:dyDescent="0.15">
      <c r="A149" s="22"/>
      <c r="B149" s="1"/>
      <c r="C149" s="1"/>
      <c r="D149" s="1"/>
    </row>
    <row r="150" spans="1:20" x14ac:dyDescent="0.15">
      <c r="A150" s="22"/>
      <c r="B150" s="35"/>
      <c r="C150" s="35"/>
      <c r="D150" s="35"/>
    </row>
    <row r="151" spans="1:20" ht="14.25" thickBot="1" x14ac:dyDescent="0.2">
      <c r="C151" s="2" t="s">
        <v>86</v>
      </c>
      <c r="D151" s="1">
        <f>SUM(D141:D144,D146)</f>
        <v>2300</v>
      </c>
      <c r="E151" t="s">
        <v>15</v>
      </c>
    </row>
    <row r="152" spans="1:20" ht="14.25" thickBot="1" x14ac:dyDescent="0.2">
      <c r="A152" s="60" t="s">
        <v>92</v>
      </c>
      <c r="B152" s="61" t="s">
        <v>89</v>
      </c>
      <c r="C152" s="58" t="s">
        <v>93</v>
      </c>
      <c r="D152" s="56">
        <f>D151*0.6</f>
        <v>1380</v>
      </c>
      <c r="E152" s="59" t="s">
        <v>15</v>
      </c>
    </row>
    <row r="153" spans="1:20" ht="14.25" thickBot="1" x14ac:dyDescent="0.2">
      <c r="C153" s="55" t="s">
        <v>87</v>
      </c>
      <c r="D153" s="56">
        <f>RANK(D152,$X$2:$X$27,0)</f>
        <v>9</v>
      </c>
      <c r="E153" s="59" t="s">
        <v>13</v>
      </c>
    </row>
    <row r="156" spans="1:20" ht="14.25" thickBot="1" x14ac:dyDescent="0.2"/>
    <row r="157" spans="1:20" x14ac:dyDescent="0.15">
      <c r="A157" s="8" t="s">
        <v>81</v>
      </c>
      <c r="B157" s="9"/>
      <c r="C157" s="9"/>
      <c r="D157" s="9"/>
      <c r="E157" s="9"/>
      <c r="F157" s="9"/>
      <c r="G157" s="19" t="s">
        <v>11</v>
      </c>
      <c r="H157" s="18" t="s">
        <v>101</v>
      </c>
      <c r="I157" s="17"/>
      <c r="J157" s="17"/>
      <c r="K157" s="17"/>
      <c r="L157" s="17"/>
      <c r="M157" s="17"/>
      <c r="N157" s="17"/>
      <c r="O157" s="17"/>
      <c r="P157" s="17"/>
      <c r="Q157" s="10"/>
      <c r="R157" s="10"/>
      <c r="S157" s="10">
        <v>5</v>
      </c>
      <c r="T157" s="11" t="s">
        <v>16</v>
      </c>
    </row>
    <row r="158" spans="1:20" ht="14.25" thickBot="1" x14ac:dyDescent="0.2">
      <c r="A158" s="12"/>
      <c r="B158" s="13"/>
      <c r="C158" s="13"/>
      <c r="D158" s="13"/>
      <c r="E158" s="13"/>
      <c r="F158" s="13"/>
      <c r="G158" s="20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5"/>
    </row>
    <row r="160" spans="1:20" ht="14.25" thickBot="1" x14ac:dyDescent="0.2"/>
    <row r="161" spans="1:20" ht="14.25" thickBot="1" x14ac:dyDescent="0.2">
      <c r="A161" s="65"/>
      <c r="B161" s="66" t="s">
        <v>60</v>
      </c>
      <c r="C161" s="67" t="s">
        <v>66</v>
      </c>
      <c r="D161" s="57" t="s">
        <v>24</v>
      </c>
      <c r="F161" s="65"/>
      <c r="G161" s="66" t="s">
        <v>61</v>
      </c>
      <c r="H161" s="67" t="s">
        <v>67</v>
      </c>
      <c r="I161" s="57" t="s">
        <v>24</v>
      </c>
      <c r="K161" s="65"/>
      <c r="L161" s="66" t="s">
        <v>62</v>
      </c>
      <c r="M161" s="67" t="s">
        <v>68</v>
      </c>
      <c r="N161" s="57" t="s">
        <v>24</v>
      </c>
      <c r="P161" s="65"/>
      <c r="Q161" s="66" t="s">
        <v>63</v>
      </c>
      <c r="R161" s="67" t="s">
        <v>69</v>
      </c>
      <c r="S161" s="57" t="s">
        <v>24</v>
      </c>
    </row>
    <row r="162" spans="1:20" x14ac:dyDescent="0.15">
      <c r="A162" s="21" t="s">
        <v>4</v>
      </c>
      <c r="B162" s="21" t="s">
        <v>5</v>
      </c>
      <c r="C162" s="21" t="s">
        <v>6</v>
      </c>
      <c r="D162" s="21" t="s">
        <v>7</v>
      </c>
      <c r="F162" s="21" t="s">
        <v>4</v>
      </c>
      <c r="G162" s="21" t="s">
        <v>5</v>
      </c>
      <c r="H162" s="21" t="s">
        <v>6</v>
      </c>
      <c r="I162" s="21" t="s">
        <v>7</v>
      </c>
      <c r="K162" s="21" t="s">
        <v>4</v>
      </c>
      <c r="L162" s="21" t="s">
        <v>5</v>
      </c>
      <c r="M162" s="21" t="s">
        <v>6</v>
      </c>
      <c r="N162" s="21" t="s">
        <v>7</v>
      </c>
      <c r="P162" s="21" t="s">
        <v>4</v>
      </c>
      <c r="Q162" s="21" t="s">
        <v>5</v>
      </c>
      <c r="R162" s="21" t="s">
        <v>6</v>
      </c>
      <c r="S162" s="21" t="s">
        <v>7</v>
      </c>
    </row>
    <row r="163" spans="1:20" x14ac:dyDescent="0.15">
      <c r="A163" s="22"/>
      <c r="B163" s="39"/>
      <c r="C163" s="36"/>
      <c r="D163" s="36"/>
      <c r="F163" s="22"/>
      <c r="G163" s="4"/>
      <c r="H163" s="1"/>
      <c r="I163" s="36"/>
      <c r="K163" s="22">
        <v>1</v>
      </c>
      <c r="L163" s="4">
        <v>40767</v>
      </c>
      <c r="M163" s="1"/>
      <c r="N163" s="26">
        <v>2100</v>
      </c>
      <c r="P163" s="22"/>
      <c r="Q163" s="4"/>
      <c r="R163" s="1"/>
      <c r="S163" s="36"/>
    </row>
    <row r="164" spans="1:20" x14ac:dyDescent="0.15">
      <c r="A164" s="22"/>
      <c r="B164" s="42" t="s">
        <v>78</v>
      </c>
      <c r="C164" s="43"/>
      <c r="D164" s="44"/>
      <c r="F164" s="22"/>
      <c r="G164" s="42" t="s">
        <v>78</v>
      </c>
      <c r="H164" s="43"/>
      <c r="I164" s="44"/>
      <c r="K164" s="22"/>
      <c r="L164" s="1"/>
      <c r="M164" s="1"/>
      <c r="N164" s="1"/>
      <c r="P164" s="22"/>
      <c r="Q164" s="42" t="s">
        <v>78</v>
      </c>
      <c r="R164" s="43"/>
      <c r="S164" s="44"/>
    </row>
    <row r="165" spans="1:20" x14ac:dyDescent="0.15">
      <c r="A165" s="22"/>
      <c r="B165" s="36"/>
      <c r="C165" s="36"/>
      <c r="D165" s="36"/>
      <c r="F165" s="22"/>
      <c r="G165" s="1"/>
      <c r="H165" s="1"/>
      <c r="I165" s="1"/>
      <c r="K165" s="22"/>
      <c r="L165" s="1"/>
      <c r="M165" s="1"/>
      <c r="N165" s="1"/>
      <c r="P165" s="22"/>
      <c r="Q165" s="1"/>
      <c r="R165" s="1"/>
      <c r="S165" s="1"/>
    </row>
    <row r="166" spans="1:20" x14ac:dyDescent="0.15">
      <c r="A166" s="22"/>
      <c r="B166" s="36"/>
      <c r="C166" s="36"/>
      <c r="D166" s="36"/>
      <c r="F166" s="22"/>
      <c r="G166" s="1"/>
      <c r="H166" s="1"/>
      <c r="I166" s="1"/>
      <c r="K166" s="22"/>
      <c r="L166" s="1"/>
      <c r="M166" s="1"/>
      <c r="N166" s="1"/>
      <c r="P166" s="22"/>
      <c r="Q166" s="1"/>
      <c r="R166" s="1"/>
      <c r="S166" s="1"/>
    </row>
    <row r="167" spans="1:20" x14ac:dyDescent="0.15">
      <c r="A167" s="22"/>
      <c r="B167" s="36"/>
      <c r="C167" s="36"/>
      <c r="D167" s="36"/>
      <c r="F167" s="22"/>
      <c r="G167" s="1"/>
      <c r="H167" s="1"/>
      <c r="I167" s="1"/>
      <c r="K167" s="22"/>
      <c r="L167" s="1"/>
      <c r="M167" s="1"/>
      <c r="N167" s="1"/>
      <c r="P167" s="22"/>
      <c r="Q167" s="1"/>
      <c r="R167" s="1"/>
      <c r="S167" s="1"/>
    </row>
    <row r="168" spans="1:20" x14ac:dyDescent="0.15">
      <c r="A168" s="22"/>
      <c r="B168" s="36"/>
      <c r="C168" s="36"/>
      <c r="D168" s="36"/>
      <c r="F168" s="22"/>
      <c r="G168" s="1"/>
      <c r="H168" s="1"/>
      <c r="I168" s="1"/>
      <c r="K168" s="22"/>
      <c r="L168" s="1"/>
      <c r="M168" s="1"/>
      <c r="N168" s="1"/>
      <c r="P168" s="22"/>
      <c r="Q168" s="1"/>
      <c r="R168" s="1"/>
      <c r="S168" s="1"/>
    </row>
    <row r="169" spans="1:20" x14ac:dyDescent="0.15">
      <c r="A169" s="22"/>
      <c r="B169" s="36"/>
      <c r="C169" s="36"/>
      <c r="D169" s="36"/>
      <c r="F169" s="22"/>
      <c r="G169" s="1"/>
      <c r="H169" s="1"/>
      <c r="I169" s="1"/>
      <c r="K169" s="22"/>
      <c r="L169" s="1"/>
      <c r="M169" s="1"/>
      <c r="N169" s="1"/>
      <c r="P169" s="22"/>
      <c r="Q169" s="1"/>
      <c r="R169" s="1"/>
      <c r="S169" s="1"/>
    </row>
    <row r="170" spans="1:20" x14ac:dyDescent="0.15">
      <c r="A170" s="22"/>
      <c r="B170" s="36"/>
      <c r="C170" s="36"/>
      <c r="D170" s="36"/>
      <c r="F170" s="22"/>
      <c r="G170" s="1"/>
      <c r="H170" s="1"/>
      <c r="I170" s="1"/>
      <c r="K170" s="22"/>
      <c r="L170" s="1"/>
      <c r="M170" s="1"/>
      <c r="N170" s="1"/>
      <c r="P170" s="22"/>
      <c r="Q170" s="1"/>
      <c r="R170" s="1"/>
      <c r="S170" s="1"/>
    </row>
    <row r="171" spans="1:20" x14ac:dyDescent="0.15">
      <c r="A171" s="22"/>
      <c r="B171" s="36"/>
      <c r="C171" s="36"/>
      <c r="D171" s="36"/>
      <c r="F171" s="22"/>
      <c r="G171" s="1"/>
      <c r="H171" s="1"/>
      <c r="I171" s="1"/>
      <c r="K171" s="22"/>
      <c r="L171" s="1"/>
      <c r="M171" s="1"/>
      <c r="N171" s="1"/>
      <c r="P171" s="22"/>
      <c r="Q171" s="1"/>
      <c r="R171" s="1"/>
      <c r="S171" s="1"/>
    </row>
    <row r="172" spans="1:20" x14ac:dyDescent="0.15">
      <c r="A172" s="22"/>
      <c r="B172" s="41"/>
      <c r="C172" s="41"/>
      <c r="D172" s="41"/>
      <c r="F172" s="22"/>
      <c r="G172" s="35"/>
      <c r="H172" s="35"/>
      <c r="I172" s="35"/>
      <c r="K172" s="22"/>
      <c r="L172" s="35"/>
      <c r="M172" s="35"/>
      <c r="N172" s="35"/>
      <c r="P172" s="22"/>
      <c r="Q172" s="35"/>
      <c r="R172" s="35"/>
      <c r="S172" s="35"/>
    </row>
    <row r="173" spans="1:20" ht="14.25" thickBot="1" x14ac:dyDescent="0.2">
      <c r="C173" s="2" t="s">
        <v>86</v>
      </c>
      <c r="D173" s="1">
        <f>SUM(D163:D172)*0.6</f>
        <v>0</v>
      </c>
      <c r="E173" t="s">
        <v>15</v>
      </c>
      <c r="H173" s="2" t="s">
        <v>86</v>
      </c>
      <c r="I173" s="1">
        <f>SUM(I163:I172)*0.6</f>
        <v>0</v>
      </c>
      <c r="J173" t="s">
        <v>15</v>
      </c>
      <c r="M173" s="2" t="s">
        <v>86</v>
      </c>
      <c r="N173" s="1">
        <f>SUM(N163:N172)</f>
        <v>2100</v>
      </c>
      <c r="O173" t="s">
        <v>15</v>
      </c>
      <c r="R173" s="2" t="s">
        <v>86</v>
      </c>
      <c r="S173" s="1">
        <f>SUM(S163:S172)*0.6</f>
        <v>0</v>
      </c>
      <c r="T173" t="s">
        <v>15</v>
      </c>
    </row>
    <row r="174" spans="1:20" ht="14.25" thickBot="1" x14ac:dyDescent="0.2">
      <c r="A174" s="60" t="s">
        <v>92</v>
      </c>
      <c r="B174" s="61" t="s">
        <v>89</v>
      </c>
      <c r="C174" s="58" t="s">
        <v>93</v>
      </c>
      <c r="D174" s="56">
        <f>D173</f>
        <v>0</v>
      </c>
      <c r="E174" s="59" t="s">
        <v>15</v>
      </c>
      <c r="F174" s="60" t="s">
        <v>92</v>
      </c>
      <c r="G174" s="61" t="s">
        <v>89</v>
      </c>
      <c r="H174" s="58" t="s">
        <v>93</v>
      </c>
      <c r="I174" s="56">
        <f>I173</f>
        <v>0</v>
      </c>
      <c r="J174" s="59" t="s">
        <v>15</v>
      </c>
      <c r="K174" s="60" t="s">
        <v>92</v>
      </c>
      <c r="L174" s="61" t="s">
        <v>89</v>
      </c>
      <c r="M174" s="58" t="s">
        <v>93</v>
      </c>
      <c r="N174" s="56">
        <f>N173*0.6</f>
        <v>1260</v>
      </c>
      <c r="O174" s="59" t="s">
        <v>15</v>
      </c>
      <c r="P174" s="60" t="s">
        <v>92</v>
      </c>
      <c r="Q174" s="61" t="s">
        <v>89</v>
      </c>
      <c r="R174" s="58" t="s">
        <v>93</v>
      </c>
      <c r="S174" s="56">
        <f>S173</f>
        <v>0</v>
      </c>
      <c r="T174" s="59" t="s">
        <v>15</v>
      </c>
    </row>
    <row r="175" spans="1:20" ht="14.25" thickBot="1" x14ac:dyDescent="0.2">
      <c r="C175" s="55" t="s">
        <v>87</v>
      </c>
      <c r="D175" s="56">
        <f>RANK(D174,$X$2:$X$27,0)</f>
        <v>19</v>
      </c>
      <c r="E175" s="59" t="s">
        <v>13</v>
      </c>
      <c r="H175" s="55" t="s">
        <v>87</v>
      </c>
      <c r="I175" s="56">
        <f>RANK(I174,$X$2:$X$27,0)</f>
        <v>19</v>
      </c>
      <c r="J175" s="59" t="s">
        <v>13</v>
      </c>
      <c r="M175" s="55" t="s">
        <v>87</v>
      </c>
      <c r="N175" s="56">
        <f>RANK(N174,$X$2:$X$27,0)</f>
        <v>10</v>
      </c>
      <c r="O175" s="59" t="s">
        <v>13</v>
      </c>
      <c r="R175" s="55" t="s">
        <v>87</v>
      </c>
      <c r="S175" s="56">
        <f>RANK(S174,$X$2:$X$27,0)</f>
        <v>19</v>
      </c>
      <c r="T175" s="59" t="s">
        <v>13</v>
      </c>
    </row>
    <row r="176" spans="1:20" x14ac:dyDescent="0.15">
      <c r="C176" s="7"/>
      <c r="D176" s="5"/>
      <c r="H176" s="7"/>
      <c r="I176" s="5"/>
      <c r="M176" s="7"/>
      <c r="N176" s="5"/>
      <c r="R176" s="7"/>
      <c r="S176" s="5"/>
    </row>
    <row r="177" spans="1:10" ht="14.25" thickBot="1" x14ac:dyDescent="0.2"/>
    <row r="178" spans="1:10" ht="14.25" thickBot="1" x14ac:dyDescent="0.2">
      <c r="A178" s="65"/>
      <c r="B178" s="66" t="s">
        <v>64</v>
      </c>
      <c r="C178" s="67" t="s">
        <v>70</v>
      </c>
      <c r="D178" s="57" t="s">
        <v>24</v>
      </c>
      <c r="F178" s="65"/>
      <c r="G178" s="66" t="s">
        <v>65</v>
      </c>
      <c r="H178" s="67" t="s">
        <v>71</v>
      </c>
      <c r="I178" s="57" t="s">
        <v>24</v>
      </c>
    </row>
    <row r="179" spans="1:10" x14ac:dyDescent="0.15">
      <c r="A179" s="21" t="s">
        <v>4</v>
      </c>
      <c r="B179" s="21" t="s">
        <v>5</v>
      </c>
      <c r="C179" s="21" t="s">
        <v>6</v>
      </c>
      <c r="D179" s="21" t="s">
        <v>7</v>
      </c>
      <c r="F179" s="21" t="s">
        <v>4</v>
      </c>
      <c r="G179" s="21" t="s">
        <v>5</v>
      </c>
      <c r="H179" s="21" t="s">
        <v>6</v>
      </c>
      <c r="I179" s="21" t="s">
        <v>7</v>
      </c>
    </row>
    <row r="180" spans="1:10" x14ac:dyDescent="0.15">
      <c r="A180" s="22"/>
      <c r="B180" s="4"/>
      <c r="C180" s="1"/>
      <c r="D180" s="36"/>
      <c r="F180" s="22"/>
      <c r="G180" s="39"/>
      <c r="H180" s="36"/>
      <c r="I180" s="36"/>
    </row>
    <row r="181" spans="1:10" x14ac:dyDescent="0.15">
      <c r="A181" s="22"/>
      <c r="B181" s="42" t="s">
        <v>78</v>
      </c>
      <c r="C181" s="43"/>
      <c r="D181" s="44"/>
      <c r="F181" s="22"/>
      <c r="G181" s="45" t="s">
        <v>79</v>
      </c>
      <c r="H181" s="46"/>
      <c r="I181" s="47"/>
    </row>
    <row r="182" spans="1:10" x14ac:dyDescent="0.15">
      <c r="A182" s="22"/>
      <c r="B182" s="1"/>
      <c r="C182" s="1"/>
      <c r="D182" s="1"/>
      <c r="F182" s="22"/>
      <c r="G182" s="36"/>
      <c r="H182" s="36"/>
      <c r="I182" s="36"/>
    </row>
    <row r="183" spans="1:10" x14ac:dyDescent="0.15">
      <c r="A183" s="22"/>
      <c r="B183" s="1"/>
      <c r="C183" s="1"/>
      <c r="D183" s="1"/>
      <c r="F183" s="22"/>
      <c r="G183" s="36"/>
      <c r="H183" s="36"/>
      <c r="I183" s="36"/>
    </row>
    <row r="184" spans="1:10" x14ac:dyDescent="0.15">
      <c r="A184" s="22"/>
      <c r="B184" s="1"/>
      <c r="C184" s="1"/>
      <c r="D184" s="1"/>
      <c r="F184" s="22"/>
      <c r="G184" s="36"/>
      <c r="H184" s="36"/>
      <c r="I184" s="36"/>
    </row>
    <row r="185" spans="1:10" x14ac:dyDescent="0.15">
      <c r="A185" s="22"/>
      <c r="B185" s="1"/>
      <c r="C185" s="1"/>
      <c r="D185" s="1"/>
      <c r="F185" s="22"/>
      <c r="G185" s="36"/>
      <c r="H185" s="36"/>
      <c r="I185" s="36"/>
    </row>
    <row r="186" spans="1:10" x14ac:dyDescent="0.15">
      <c r="A186" s="22"/>
      <c r="B186" s="1"/>
      <c r="C186" s="1"/>
      <c r="D186" s="1"/>
      <c r="F186" s="22"/>
      <c r="G186" s="36"/>
      <c r="H186" s="36"/>
      <c r="I186" s="36"/>
    </row>
    <row r="187" spans="1:10" x14ac:dyDescent="0.15">
      <c r="A187" s="22"/>
      <c r="B187" s="1"/>
      <c r="C187" s="1"/>
      <c r="D187" s="1"/>
      <c r="F187" s="22"/>
      <c r="G187" s="36"/>
      <c r="H187" s="36"/>
      <c r="I187" s="36"/>
    </row>
    <row r="188" spans="1:10" x14ac:dyDescent="0.15">
      <c r="A188" s="22"/>
      <c r="B188" s="1"/>
      <c r="C188" s="1"/>
      <c r="D188" s="1"/>
      <c r="F188" s="22"/>
      <c r="G188" s="36"/>
      <c r="H188" s="36"/>
      <c r="I188" s="36"/>
    </row>
    <row r="189" spans="1:10" x14ac:dyDescent="0.15">
      <c r="A189" s="22"/>
      <c r="B189" s="35"/>
      <c r="C189" s="35"/>
      <c r="D189" s="35"/>
      <c r="F189" s="22"/>
      <c r="G189" s="41"/>
      <c r="H189" s="41"/>
      <c r="I189" s="41"/>
    </row>
    <row r="190" spans="1:10" ht="14.25" thickBot="1" x14ac:dyDescent="0.2">
      <c r="C190" s="2" t="s">
        <v>86</v>
      </c>
      <c r="D190" s="1">
        <f>SUM(D180:D189)*0.6</f>
        <v>0</v>
      </c>
      <c r="E190" t="s">
        <v>15</v>
      </c>
      <c r="H190" s="2" t="s">
        <v>86</v>
      </c>
      <c r="I190" s="1">
        <f>SUM(I180:I189)*0.6</f>
        <v>0</v>
      </c>
      <c r="J190" t="s">
        <v>15</v>
      </c>
    </row>
    <row r="191" spans="1:10" ht="14.25" thickBot="1" x14ac:dyDescent="0.2">
      <c r="A191" s="60" t="s">
        <v>92</v>
      </c>
      <c r="B191" s="61" t="s">
        <v>89</v>
      </c>
      <c r="C191" s="58" t="s">
        <v>93</v>
      </c>
      <c r="D191" s="56">
        <f>D190</f>
        <v>0</v>
      </c>
      <c r="E191" s="59" t="s">
        <v>15</v>
      </c>
      <c r="F191" s="60" t="s">
        <v>92</v>
      </c>
      <c r="G191" s="61" t="s">
        <v>89</v>
      </c>
      <c r="H191" s="58" t="s">
        <v>93</v>
      </c>
      <c r="I191" s="56">
        <f>I190</f>
        <v>0</v>
      </c>
      <c r="J191" s="59" t="s">
        <v>15</v>
      </c>
    </row>
    <row r="192" spans="1:10" ht="14.25" thickBot="1" x14ac:dyDescent="0.2">
      <c r="C192" s="55" t="s">
        <v>87</v>
      </c>
      <c r="D192" s="56">
        <f>RANK(D191,$X$2:$X$27,0)</f>
        <v>19</v>
      </c>
      <c r="E192" s="59" t="s">
        <v>13</v>
      </c>
      <c r="H192" s="55" t="s">
        <v>87</v>
      </c>
      <c r="I192" s="56">
        <f>RANK(I191,$X$2:$X$27,0)</f>
        <v>19</v>
      </c>
      <c r="J192" s="59" t="s">
        <v>13</v>
      </c>
    </row>
  </sheetData>
  <mergeCells count="25">
    <mergeCell ref="L10:N10"/>
    <mergeCell ref="G67:I67"/>
    <mergeCell ref="G125:I125"/>
    <mergeCell ref="B164:D164"/>
    <mergeCell ref="G164:I164"/>
    <mergeCell ref="Q164:S164"/>
    <mergeCell ref="B181:D181"/>
    <mergeCell ref="G181:I181"/>
    <mergeCell ref="L125:N125"/>
    <mergeCell ref="B103:D103"/>
    <mergeCell ref="B66:D66"/>
    <mergeCell ref="A157:F158"/>
    <mergeCell ref="H157:P157"/>
    <mergeCell ref="A79:F80"/>
    <mergeCell ref="H79:P79"/>
    <mergeCell ref="A118:F119"/>
    <mergeCell ref="H118:P118"/>
    <mergeCell ref="A1:F2"/>
    <mergeCell ref="H1:P1"/>
    <mergeCell ref="A40:F41"/>
    <mergeCell ref="H40:P40"/>
    <mergeCell ref="B15:D15"/>
    <mergeCell ref="B16:D16"/>
    <mergeCell ref="B32:D32"/>
    <mergeCell ref="B33:D33"/>
  </mergeCells>
  <phoneticPr fontId="1"/>
  <conditionalFormatting sqref="X2:X27">
    <cfRule type="top10" dxfId="1" priority="1" rank="1"/>
  </conditionalFormatting>
  <pageMargins left="0.25" right="0.25" top="0.75" bottom="0.75" header="0.3" footer="0.3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workbookViewId="0">
      <selection sqref="A1:F2"/>
    </sheetView>
  </sheetViews>
  <sheetFormatPr defaultRowHeight="13.5" x14ac:dyDescent="0.15"/>
  <cols>
    <col min="1" max="1" width="4.25" customWidth="1"/>
    <col min="5" max="5" width="5" customWidth="1"/>
    <col min="6" max="6" width="4.25" customWidth="1"/>
    <col min="10" max="10" width="5" customWidth="1"/>
    <col min="11" max="11" width="4.25" customWidth="1"/>
    <col min="15" max="15" width="5" customWidth="1"/>
    <col min="16" max="16" width="4.25" customWidth="1"/>
    <col min="20" max="20" width="5" customWidth="1"/>
  </cols>
  <sheetData>
    <row r="1" spans="1:23" ht="13.5" customHeight="1" x14ac:dyDescent="0.15">
      <c r="A1" s="8" t="s">
        <v>80</v>
      </c>
      <c r="B1" s="9"/>
      <c r="C1" s="9"/>
      <c r="D1" s="9"/>
      <c r="E1" s="9"/>
      <c r="F1" s="9"/>
      <c r="G1" s="19" t="s">
        <v>11</v>
      </c>
      <c r="H1" s="18" t="s">
        <v>101</v>
      </c>
      <c r="I1" s="17"/>
      <c r="J1" s="17"/>
      <c r="K1" s="17"/>
      <c r="L1" s="17"/>
      <c r="M1" s="17"/>
      <c r="N1" s="17"/>
      <c r="O1" s="17"/>
      <c r="P1" s="17"/>
      <c r="Q1" s="10"/>
      <c r="R1" s="10"/>
      <c r="S1" s="10">
        <v>1</v>
      </c>
      <c r="T1" s="11" t="s">
        <v>83</v>
      </c>
      <c r="V1" t="s">
        <v>73</v>
      </c>
    </row>
    <row r="2" spans="1:23" ht="14.25" customHeight="1" thickBot="1" x14ac:dyDescent="0.2">
      <c r="A2" s="12"/>
      <c r="B2" s="13"/>
      <c r="C2" s="13"/>
      <c r="D2" s="13"/>
      <c r="E2" s="13"/>
      <c r="F2" s="13"/>
      <c r="G2" s="20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5"/>
      <c r="V2" t="str">
        <f>B5</f>
        <v>原</v>
      </c>
      <c r="W2">
        <f>D18</f>
        <v>2310</v>
      </c>
    </row>
    <row r="3" spans="1:23" x14ac:dyDescent="0.15">
      <c r="V3" t="str">
        <f>G5</f>
        <v>山田</v>
      </c>
      <c r="W3">
        <f>I18</f>
        <v>510</v>
      </c>
    </row>
    <row r="4" spans="1:23" x14ac:dyDescent="0.15">
      <c r="V4" t="str">
        <f>Q5</f>
        <v>上谷</v>
      </c>
      <c r="W4">
        <f>S18</f>
        <v>244.99999999999997</v>
      </c>
    </row>
    <row r="5" spans="1:23" x14ac:dyDescent="0.15">
      <c r="A5" s="6"/>
      <c r="B5" s="23" t="s">
        <v>41</v>
      </c>
      <c r="C5" s="23" t="s">
        <v>42</v>
      </c>
      <c r="D5" s="24" t="s">
        <v>19</v>
      </c>
      <c r="F5" s="6"/>
      <c r="G5" s="23" t="s">
        <v>0</v>
      </c>
      <c r="H5" s="23" t="s">
        <v>43</v>
      </c>
      <c r="I5" s="24" t="s">
        <v>19</v>
      </c>
      <c r="K5" s="6"/>
      <c r="L5" s="23" t="s">
        <v>53</v>
      </c>
      <c r="M5" s="23" t="s">
        <v>58</v>
      </c>
      <c r="N5" s="24" t="s">
        <v>22</v>
      </c>
      <c r="P5" s="6"/>
      <c r="Q5" s="23" t="s">
        <v>54</v>
      </c>
      <c r="R5" s="23" t="s">
        <v>59</v>
      </c>
      <c r="S5" s="24" t="s">
        <v>22</v>
      </c>
      <c r="V5" t="str">
        <f>B22</f>
        <v>三瓶</v>
      </c>
      <c r="W5">
        <f>D35</f>
        <v>300</v>
      </c>
    </row>
    <row r="6" spans="1:23" x14ac:dyDescent="0.15">
      <c r="A6" s="21" t="s">
        <v>4</v>
      </c>
      <c r="B6" s="21" t="s">
        <v>5</v>
      </c>
      <c r="C6" s="21" t="s">
        <v>6</v>
      </c>
      <c r="D6" s="21" t="s">
        <v>7</v>
      </c>
      <c r="F6" s="21" t="s">
        <v>4</v>
      </c>
      <c r="G6" s="21" t="s">
        <v>5</v>
      </c>
      <c r="H6" s="21" t="s">
        <v>6</v>
      </c>
      <c r="I6" s="21" t="s">
        <v>7</v>
      </c>
      <c r="K6" s="21" t="s">
        <v>4</v>
      </c>
      <c r="L6" s="21" t="s">
        <v>5</v>
      </c>
      <c r="M6" s="21" t="s">
        <v>6</v>
      </c>
      <c r="N6" s="21" t="s">
        <v>7</v>
      </c>
      <c r="P6" s="21" t="s">
        <v>4</v>
      </c>
      <c r="Q6" s="21" t="s">
        <v>5</v>
      </c>
      <c r="R6" s="21" t="s">
        <v>6</v>
      </c>
      <c r="S6" s="21" t="s">
        <v>7</v>
      </c>
      <c r="V6" t="str">
        <f>G22</f>
        <v>田村</v>
      </c>
      <c r="W6">
        <f>I35</f>
        <v>60</v>
      </c>
    </row>
    <row r="7" spans="1:23" x14ac:dyDescent="0.15">
      <c r="A7" s="22">
        <v>1</v>
      </c>
      <c r="B7" s="4">
        <v>40767</v>
      </c>
      <c r="C7" s="1"/>
      <c r="D7" s="26">
        <v>3350</v>
      </c>
      <c r="F7" s="22">
        <v>1</v>
      </c>
      <c r="G7" s="4">
        <v>40768</v>
      </c>
      <c r="H7" s="1"/>
      <c r="I7" s="26">
        <v>350</v>
      </c>
      <c r="K7" s="22">
        <v>1</v>
      </c>
      <c r="L7" s="39">
        <v>40766</v>
      </c>
      <c r="M7" s="36"/>
      <c r="N7" s="26">
        <v>350</v>
      </c>
      <c r="P7" s="22">
        <v>1</v>
      </c>
      <c r="Q7" s="39">
        <v>40767</v>
      </c>
      <c r="R7" s="36"/>
      <c r="S7" s="26">
        <v>350</v>
      </c>
      <c r="V7" t="str">
        <f>L22</f>
        <v>堀口</v>
      </c>
      <c r="W7">
        <f>N35</f>
        <v>60</v>
      </c>
    </row>
    <row r="8" spans="1:23" x14ac:dyDescent="0.15">
      <c r="A8" s="22">
        <v>2</v>
      </c>
      <c r="B8" s="4">
        <v>40768</v>
      </c>
      <c r="C8" s="1"/>
      <c r="D8" s="26">
        <v>500</v>
      </c>
      <c r="F8" s="22">
        <v>2</v>
      </c>
      <c r="G8" s="4">
        <v>40770</v>
      </c>
      <c r="H8" s="1"/>
      <c r="I8" s="26">
        <v>500</v>
      </c>
      <c r="K8" s="22">
        <v>2</v>
      </c>
      <c r="L8" s="48">
        <v>40768</v>
      </c>
      <c r="M8" s="48"/>
      <c r="N8" s="50">
        <v>100</v>
      </c>
      <c r="P8" s="22"/>
      <c r="Q8" s="48"/>
      <c r="R8" s="48"/>
      <c r="S8" s="48"/>
      <c r="V8" t="str">
        <f>Q22</f>
        <v>吉田</v>
      </c>
      <c r="W8">
        <f>S35</f>
        <v>60</v>
      </c>
    </row>
    <row r="9" spans="1:23" x14ac:dyDescent="0.15">
      <c r="A9" s="22"/>
      <c r="B9" s="4"/>
      <c r="C9" s="1"/>
      <c r="D9" s="36"/>
      <c r="F9" s="22"/>
      <c r="G9" s="4"/>
      <c r="H9" s="1"/>
      <c r="I9" s="36"/>
      <c r="K9" s="22"/>
      <c r="L9" s="39"/>
      <c r="M9" s="36"/>
      <c r="N9" s="36"/>
      <c r="P9" s="22"/>
      <c r="Q9" s="28" t="s">
        <v>82</v>
      </c>
      <c r="R9" s="29"/>
      <c r="S9" s="30"/>
      <c r="V9" t="str">
        <f>L5</f>
        <v>須藤</v>
      </c>
      <c r="W9">
        <f>N18</f>
        <v>315</v>
      </c>
    </row>
    <row r="10" spans="1:23" x14ac:dyDescent="0.15">
      <c r="A10" s="22"/>
      <c r="B10" s="28" t="s">
        <v>82</v>
      </c>
      <c r="C10" s="29"/>
      <c r="D10" s="30"/>
      <c r="F10" s="22"/>
      <c r="G10" s="28" t="s">
        <v>82</v>
      </c>
      <c r="H10" s="29"/>
      <c r="I10" s="30"/>
      <c r="K10" s="22"/>
      <c r="L10" s="28" t="s">
        <v>82</v>
      </c>
      <c r="M10" s="29"/>
      <c r="N10" s="30"/>
      <c r="P10" s="22"/>
      <c r="Q10" s="36"/>
      <c r="R10" s="40"/>
      <c r="S10" s="36"/>
    </row>
    <row r="11" spans="1:23" x14ac:dyDescent="0.15">
      <c r="A11" s="22"/>
      <c r="B11" s="4"/>
      <c r="C11" s="1"/>
      <c r="D11" s="36"/>
      <c r="F11" s="22"/>
      <c r="G11" s="35"/>
      <c r="H11" s="35"/>
      <c r="I11" s="35"/>
      <c r="K11" s="22"/>
      <c r="L11" s="41"/>
      <c r="M11" s="41"/>
      <c r="N11" s="41"/>
      <c r="P11" s="22"/>
      <c r="Q11" s="41"/>
      <c r="R11" s="41"/>
      <c r="S11" s="41"/>
    </row>
    <row r="12" spans="1:23" x14ac:dyDescent="0.15">
      <c r="A12" s="22"/>
      <c r="B12" s="1"/>
      <c r="C12" s="1"/>
      <c r="D12" s="1"/>
      <c r="F12" s="22"/>
      <c r="G12" s="1"/>
      <c r="H12" s="1"/>
      <c r="I12" s="1"/>
      <c r="K12" s="22"/>
      <c r="L12" s="41"/>
      <c r="M12" s="41"/>
      <c r="N12" s="41"/>
      <c r="P12" s="22"/>
      <c r="Q12" s="41"/>
      <c r="R12" s="41"/>
      <c r="S12" s="41"/>
    </row>
    <row r="13" spans="1:23" x14ac:dyDescent="0.15">
      <c r="A13" s="22"/>
      <c r="B13" s="35"/>
      <c r="C13" s="35"/>
      <c r="D13" s="35"/>
      <c r="F13" s="22"/>
      <c r="G13" s="1"/>
      <c r="H13" s="35"/>
      <c r="I13" s="35"/>
      <c r="K13" s="22"/>
      <c r="L13" s="1"/>
      <c r="M13" s="1"/>
      <c r="N13" s="1"/>
      <c r="P13" s="22"/>
      <c r="Q13" s="1"/>
      <c r="R13" s="1"/>
      <c r="S13" s="1"/>
    </row>
    <row r="14" spans="1:23" x14ac:dyDescent="0.15">
      <c r="A14" s="22"/>
      <c r="B14" s="1"/>
      <c r="C14" s="1"/>
      <c r="D14" s="1"/>
      <c r="F14" s="22"/>
      <c r="G14" s="1"/>
      <c r="H14" s="1"/>
      <c r="I14" s="1"/>
      <c r="K14" s="22"/>
      <c r="L14" s="1"/>
      <c r="M14" s="1"/>
      <c r="N14" s="1"/>
      <c r="P14" s="22"/>
      <c r="Q14" s="1"/>
      <c r="R14" s="1"/>
      <c r="S14" s="1"/>
    </row>
    <row r="15" spans="1:23" x14ac:dyDescent="0.15">
      <c r="A15" s="22"/>
      <c r="B15" s="1"/>
      <c r="C15" s="1"/>
      <c r="D15" s="1"/>
      <c r="F15" s="22"/>
      <c r="G15" s="1"/>
      <c r="H15" s="1"/>
      <c r="I15" s="1"/>
      <c r="K15" s="22"/>
      <c r="L15" s="1"/>
      <c r="M15" s="1"/>
      <c r="N15" s="1"/>
      <c r="P15" s="22"/>
      <c r="Q15" s="1"/>
      <c r="R15" s="1"/>
      <c r="S15" s="1"/>
    </row>
    <row r="16" spans="1:23" x14ac:dyDescent="0.15">
      <c r="A16" s="22"/>
      <c r="B16" s="35"/>
      <c r="C16" s="35"/>
      <c r="D16" s="35"/>
      <c r="F16" s="22"/>
      <c r="G16" s="35"/>
      <c r="H16" s="35"/>
      <c r="I16" s="35"/>
      <c r="K16" s="22"/>
      <c r="L16" s="35"/>
      <c r="M16" s="35"/>
      <c r="N16" s="35"/>
      <c r="P16" s="22"/>
      <c r="Q16" s="35"/>
      <c r="R16" s="35"/>
      <c r="S16" s="35"/>
    </row>
    <row r="17" spans="1:20" ht="14.25" thickBot="1" x14ac:dyDescent="0.2">
      <c r="C17" s="54" t="s">
        <v>86</v>
      </c>
      <c r="D17" s="51">
        <f>SUM(D7:D16)</f>
        <v>3850</v>
      </c>
      <c r="E17" t="s">
        <v>15</v>
      </c>
      <c r="H17" s="54" t="s">
        <v>86</v>
      </c>
      <c r="I17" s="51">
        <f>SUM(I7:I16)</f>
        <v>850</v>
      </c>
      <c r="J17" t="s">
        <v>15</v>
      </c>
      <c r="M17" s="54" t="s">
        <v>86</v>
      </c>
      <c r="N17" s="51">
        <f>SUM(N7:N8,N10)</f>
        <v>450</v>
      </c>
      <c r="O17" t="s">
        <v>15</v>
      </c>
      <c r="R17" s="54" t="s">
        <v>86</v>
      </c>
      <c r="S17" s="51">
        <f>SUM(S7:S8,S10)</f>
        <v>350</v>
      </c>
      <c r="T17" t="s">
        <v>15</v>
      </c>
    </row>
    <row r="18" spans="1:20" ht="14.25" thickBot="1" x14ac:dyDescent="0.2">
      <c r="A18" s="60" t="s">
        <v>92</v>
      </c>
      <c r="B18" s="61" t="s">
        <v>89</v>
      </c>
      <c r="C18" s="55" t="s">
        <v>93</v>
      </c>
      <c r="D18" s="69">
        <f>D17*0.6</f>
        <v>2310</v>
      </c>
      <c r="E18" s="59" t="s">
        <v>15</v>
      </c>
      <c r="F18" s="60" t="s">
        <v>92</v>
      </c>
      <c r="G18" s="61" t="s">
        <v>89</v>
      </c>
      <c r="H18" s="55" t="s">
        <v>93</v>
      </c>
      <c r="I18" s="69">
        <f>I17*0.6</f>
        <v>510</v>
      </c>
      <c r="J18" s="59" t="s">
        <v>15</v>
      </c>
      <c r="K18" s="60" t="s">
        <v>92</v>
      </c>
      <c r="L18" s="61" t="s">
        <v>89</v>
      </c>
      <c r="M18" s="55" t="s">
        <v>93</v>
      </c>
      <c r="N18" s="69">
        <f>N17*0.7</f>
        <v>315</v>
      </c>
      <c r="O18" s="59" t="s">
        <v>15</v>
      </c>
      <c r="P18" s="60" t="s">
        <v>92</v>
      </c>
      <c r="Q18" s="61" t="s">
        <v>89</v>
      </c>
      <c r="R18" s="55" t="s">
        <v>93</v>
      </c>
      <c r="S18" s="69">
        <f>S17*0.7</f>
        <v>244.99999999999997</v>
      </c>
      <c r="T18" s="59" t="s">
        <v>15</v>
      </c>
    </row>
    <row r="19" spans="1:20" ht="14.25" thickBot="1" x14ac:dyDescent="0.2">
      <c r="C19" s="55" t="s">
        <v>87</v>
      </c>
      <c r="D19" s="69">
        <f>RANK(D18,$W$2:$W$9,0)</f>
        <v>1</v>
      </c>
      <c r="E19" s="59" t="s">
        <v>13</v>
      </c>
      <c r="H19" s="55" t="s">
        <v>87</v>
      </c>
      <c r="I19" s="69">
        <f>RANK(I18,$W$2:$W$9,0)</f>
        <v>2</v>
      </c>
      <c r="J19" s="59" t="s">
        <v>13</v>
      </c>
      <c r="M19" s="55" t="s">
        <v>87</v>
      </c>
      <c r="N19" s="69">
        <f>RANK(N18,$W$2:$W$9,0)</f>
        <v>3</v>
      </c>
      <c r="O19" s="59" t="s">
        <v>13</v>
      </c>
      <c r="R19" s="55" t="s">
        <v>87</v>
      </c>
      <c r="S19" s="69">
        <f>RANK(S18,$W$2:$W$9,0)</f>
        <v>5</v>
      </c>
      <c r="T19" s="59" t="s">
        <v>13</v>
      </c>
    </row>
    <row r="22" spans="1:20" x14ac:dyDescent="0.15">
      <c r="A22" s="6"/>
      <c r="B22" s="23" t="s">
        <v>60</v>
      </c>
      <c r="C22" s="23" t="s">
        <v>66</v>
      </c>
      <c r="D22" s="24" t="s">
        <v>24</v>
      </c>
      <c r="F22" s="6"/>
      <c r="G22" s="23" t="s">
        <v>61</v>
      </c>
      <c r="H22" s="23" t="s">
        <v>67</v>
      </c>
      <c r="I22" s="24" t="s">
        <v>24</v>
      </c>
      <c r="K22" s="6"/>
      <c r="L22" s="23" t="s">
        <v>63</v>
      </c>
      <c r="M22" s="23" t="s">
        <v>69</v>
      </c>
      <c r="N22" s="24" t="s">
        <v>24</v>
      </c>
      <c r="P22" s="6"/>
      <c r="Q22" s="23" t="s">
        <v>64</v>
      </c>
      <c r="R22" s="23" t="s">
        <v>70</v>
      </c>
      <c r="S22" s="24" t="s">
        <v>24</v>
      </c>
    </row>
    <row r="23" spans="1:20" ht="13.5" customHeight="1" x14ac:dyDescent="0.15">
      <c r="A23" s="21" t="s">
        <v>4</v>
      </c>
      <c r="B23" s="21" t="s">
        <v>5</v>
      </c>
      <c r="C23" s="21" t="s">
        <v>6</v>
      </c>
      <c r="D23" s="21" t="s">
        <v>7</v>
      </c>
      <c r="F23" s="21" t="s">
        <v>4</v>
      </c>
      <c r="G23" s="21" t="s">
        <v>5</v>
      </c>
      <c r="H23" s="21" t="s">
        <v>6</v>
      </c>
      <c r="I23" s="21" t="s">
        <v>7</v>
      </c>
      <c r="K23" s="21" t="s">
        <v>4</v>
      </c>
      <c r="L23" s="21" t="s">
        <v>5</v>
      </c>
      <c r="M23" s="21" t="s">
        <v>6</v>
      </c>
      <c r="N23" s="21" t="s">
        <v>7</v>
      </c>
      <c r="P23" s="21" t="s">
        <v>4</v>
      </c>
      <c r="Q23" s="21" t="s">
        <v>5</v>
      </c>
      <c r="R23" s="21" t="s">
        <v>6</v>
      </c>
      <c r="S23" s="21" t="s">
        <v>7</v>
      </c>
    </row>
    <row r="24" spans="1:20" ht="14.25" customHeight="1" x14ac:dyDescent="0.15">
      <c r="A24" s="22">
        <v>1</v>
      </c>
      <c r="B24" s="39">
        <v>40768</v>
      </c>
      <c r="C24" s="36"/>
      <c r="D24" s="26">
        <v>500</v>
      </c>
      <c r="F24" s="22">
        <v>1</v>
      </c>
      <c r="G24" s="4">
        <v>40766</v>
      </c>
      <c r="H24" s="1"/>
      <c r="I24" s="26">
        <v>100</v>
      </c>
      <c r="K24" s="22">
        <v>1</v>
      </c>
      <c r="L24" s="4">
        <v>40771</v>
      </c>
      <c r="M24" s="1"/>
      <c r="N24" s="26">
        <v>100</v>
      </c>
      <c r="P24" s="22">
        <v>1</v>
      </c>
      <c r="Q24" s="4">
        <v>40771</v>
      </c>
      <c r="R24" s="1"/>
      <c r="S24" s="26">
        <v>100</v>
      </c>
    </row>
    <row r="25" spans="1:20" x14ac:dyDescent="0.15">
      <c r="A25" s="22"/>
      <c r="B25" s="48"/>
      <c r="C25" s="48"/>
      <c r="D25" s="48"/>
      <c r="F25" s="22"/>
      <c r="G25" s="48"/>
      <c r="H25" s="48"/>
      <c r="I25" s="48"/>
      <c r="K25" s="22"/>
      <c r="L25" s="48"/>
      <c r="M25" s="48"/>
      <c r="N25" s="48"/>
      <c r="P25" s="22"/>
      <c r="Q25" s="48"/>
      <c r="R25" s="48"/>
      <c r="S25" s="48"/>
    </row>
    <row r="26" spans="1:20" x14ac:dyDescent="0.15">
      <c r="A26" s="22"/>
      <c r="B26" s="28" t="s">
        <v>82</v>
      </c>
      <c r="C26" s="29"/>
      <c r="D26" s="30"/>
      <c r="F26" s="22"/>
      <c r="G26" s="28" t="s">
        <v>82</v>
      </c>
      <c r="H26" s="29"/>
      <c r="I26" s="30"/>
      <c r="K26" s="22"/>
      <c r="L26" s="28" t="s">
        <v>82</v>
      </c>
      <c r="M26" s="29"/>
      <c r="N26" s="30"/>
      <c r="P26" s="22"/>
      <c r="Q26" s="28" t="s">
        <v>82</v>
      </c>
      <c r="R26" s="29"/>
      <c r="S26" s="30"/>
    </row>
    <row r="27" spans="1:20" x14ac:dyDescent="0.15">
      <c r="A27" s="22"/>
      <c r="B27" s="36"/>
      <c r="C27" s="36"/>
      <c r="D27" s="36"/>
      <c r="F27" s="22"/>
      <c r="G27" s="1"/>
      <c r="H27" s="1"/>
      <c r="I27" s="1"/>
      <c r="K27" s="22"/>
      <c r="L27" s="1"/>
      <c r="M27" s="1"/>
      <c r="N27" s="1"/>
      <c r="P27" s="22"/>
      <c r="Q27" s="1"/>
      <c r="R27" s="1"/>
      <c r="S27" s="1"/>
    </row>
    <row r="28" spans="1:20" x14ac:dyDescent="0.15">
      <c r="A28" s="22"/>
      <c r="B28" s="36"/>
      <c r="C28" s="36"/>
      <c r="D28" s="36"/>
      <c r="F28" s="22"/>
      <c r="G28" s="1"/>
      <c r="H28" s="1"/>
      <c r="I28" s="1"/>
      <c r="K28" s="22"/>
      <c r="L28" s="1"/>
      <c r="M28" s="1"/>
      <c r="N28" s="1"/>
      <c r="P28" s="22"/>
      <c r="Q28" s="1"/>
      <c r="R28" s="1"/>
      <c r="S28" s="1"/>
    </row>
    <row r="29" spans="1:20" x14ac:dyDescent="0.15">
      <c r="A29" s="22"/>
      <c r="B29" s="36"/>
      <c r="C29" s="36"/>
      <c r="D29" s="36"/>
      <c r="F29" s="22"/>
      <c r="G29" s="1"/>
      <c r="H29" s="1"/>
      <c r="I29" s="1"/>
      <c r="K29" s="22"/>
      <c r="L29" s="1"/>
      <c r="M29" s="1"/>
      <c r="N29" s="1"/>
      <c r="P29" s="22"/>
      <c r="Q29" s="1"/>
      <c r="R29" s="1"/>
      <c r="S29" s="1"/>
    </row>
    <row r="30" spans="1:20" x14ac:dyDescent="0.15">
      <c r="A30" s="22"/>
      <c r="B30" s="36"/>
      <c r="C30" s="36"/>
      <c r="D30" s="36"/>
      <c r="F30" s="22"/>
      <c r="G30" s="1"/>
      <c r="H30" s="1"/>
      <c r="I30" s="1"/>
      <c r="K30" s="22"/>
      <c r="L30" s="1"/>
      <c r="M30" s="1"/>
      <c r="N30" s="1"/>
      <c r="P30" s="22"/>
      <c r="Q30" s="1"/>
      <c r="R30" s="1"/>
      <c r="S30" s="1"/>
    </row>
    <row r="31" spans="1:20" x14ac:dyDescent="0.15">
      <c r="A31" s="22"/>
      <c r="B31" s="36"/>
      <c r="C31" s="36"/>
      <c r="D31" s="36"/>
      <c r="F31" s="22"/>
      <c r="G31" s="1"/>
      <c r="H31" s="1"/>
      <c r="I31" s="1"/>
      <c r="K31" s="22"/>
      <c r="L31" s="1"/>
      <c r="M31" s="1"/>
      <c r="N31" s="1"/>
      <c r="P31" s="22"/>
      <c r="Q31" s="1"/>
      <c r="R31" s="1"/>
      <c r="S31" s="1"/>
    </row>
    <row r="32" spans="1:20" x14ac:dyDescent="0.15">
      <c r="A32" s="22"/>
      <c r="B32" s="36"/>
      <c r="C32" s="36"/>
      <c r="D32" s="36"/>
      <c r="F32" s="22"/>
      <c r="G32" s="1"/>
      <c r="H32" s="1"/>
      <c r="I32" s="1"/>
      <c r="K32" s="22"/>
      <c r="L32" s="1"/>
      <c r="M32" s="1"/>
      <c r="N32" s="1"/>
      <c r="P32" s="22"/>
      <c r="Q32" s="1"/>
      <c r="R32" s="1"/>
      <c r="S32" s="1"/>
    </row>
    <row r="33" spans="1:20" x14ac:dyDescent="0.15">
      <c r="A33" s="22"/>
      <c r="B33" s="35"/>
      <c r="C33" s="35"/>
      <c r="D33" s="35"/>
      <c r="F33" s="22"/>
      <c r="G33" s="35"/>
      <c r="H33" s="35"/>
      <c r="I33" s="35"/>
      <c r="K33" s="22"/>
      <c r="L33" s="35"/>
      <c r="M33" s="35"/>
      <c r="N33" s="35"/>
      <c r="P33" s="22"/>
      <c r="Q33" s="35"/>
      <c r="R33" s="35"/>
      <c r="S33" s="35"/>
    </row>
    <row r="34" spans="1:20" ht="14.25" thickBot="1" x14ac:dyDescent="0.2">
      <c r="C34" s="54" t="s">
        <v>86</v>
      </c>
      <c r="D34" s="51">
        <f>SUM(D24:D33)</f>
        <v>500</v>
      </c>
      <c r="E34" t="s">
        <v>15</v>
      </c>
      <c r="H34" s="54" t="s">
        <v>86</v>
      </c>
      <c r="I34" s="51">
        <f>SUM(I24:I33)</f>
        <v>100</v>
      </c>
      <c r="J34" t="s">
        <v>15</v>
      </c>
      <c r="M34" s="54" t="s">
        <v>86</v>
      </c>
      <c r="N34" s="51">
        <f>SUM(N24:N33)</f>
        <v>100</v>
      </c>
      <c r="O34" t="s">
        <v>15</v>
      </c>
      <c r="R34" s="54" t="s">
        <v>86</v>
      </c>
      <c r="S34" s="51">
        <f>SUM(S24:S33)</f>
        <v>100</v>
      </c>
      <c r="T34" t="s">
        <v>15</v>
      </c>
    </row>
    <row r="35" spans="1:20" ht="14.25" thickBot="1" x14ac:dyDescent="0.2">
      <c r="A35" s="60" t="s">
        <v>92</v>
      </c>
      <c r="B35" s="61" t="s">
        <v>89</v>
      </c>
      <c r="C35" s="55" t="s">
        <v>93</v>
      </c>
      <c r="D35" s="69">
        <f>D34*0.6</f>
        <v>300</v>
      </c>
      <c r="E35" s="59" t="s">
        <v>15</v>
      </c>
      <c r="F35" s="60" t="s">
        <v>92</v>
      </c>
      <c r="G35" s="61" t="s">
        <v>89</v>
      </c>
      <c r="H35" s="55" t="s">
        <v>93</v>
      </c>
      <c r="I35" s="69">
        <f>I34*0.6</f>
        <v>60</v>
      </c>
      <c r="J35" s="59" t="s">
        <v>15</v>
      </c>
      <c r="K35" s="60" t="s">
        <v>92</v>
      </c>
      <c r="L35" s="61" t="s">
        <v>89</v>
      </c>
      <c r="M35" s="55" t="s">
        <v>93</v>
      </c>
      <c r="N35" s="69">
        <f>N34*0.6</f>
        <v>60</v>
      </c>
      <c r="O35" s="59" t="s">
        <v>15</v>
      </c>
      <c r="P35" s="60" t="s">
        <v>92</v>
      </c>
      <c r="Q35" s="61" t="s">
        <v>89</v>
      </c>
      <c r="R35" s="55" t="s">
        <v>93</v>
      </c>
      <c r="S35" s="69">
        <f>S34*0.6</f>
        <v>60</v>
      </c>
      <c r="T35" s="59" t="s">
        <v>15</v>
      </c>
    </row>
    <row r="36" spans="1:20" ht="14.25" thickBot="1" x14ac:dyDescent="0.2">
      <c r="C36" s="55" t="s">
        <v>87</v>
      </c>
      <c r="D36" s="69">
        <f>RANK(D35,$W$2:$W$9,0)</f>
        <v>4</v>
      </c>
      <c r="E36" s="59" t="s">
        <v>13</v>
      </c>
      <c r="H36" s="55" t="s">
        <v>87</v>
      </c>
      <c r="I36" s="69">
        <f>RANK(I35,$W$2:$W$9,0)</f>
        <v>6</v>
      </c>
      <c r="J36" s="59" t="s">
        <v>13</v>
      </c>
      <c r="M36" s="55" t="s">
        <v>87</v>
      </c>
      <c r="N36" s="69">
        <f>RANK(N35,$W$2:$W$9,0)</f>
        <v>6</v>
      </c>
      <c r="O36" s="59" t="s">
        <v>13</v>
      </c>
      <c r="R36" s="55" t="s">
        <v>87</v>
      </c>
      <c r="S36" s="69">
        <f>RANK(S35,$W$2:$W$9,0)</f>
        <v>6</v>
      </c>
      <c r="T36" s="59" t="s">
        <v>13</v>
      </c>
    </row>
    <row r="37" spans="1:20" x14ac:dyDescent="0.15">
      <c r="C37" s="7"/>
      <c r="D37" s="5"/>
      <c r="H37" s="7"/>
      <c r="I37" s="5"/>
      <c r="M37" s="7"/>
      <c r="N37" s="5"/>
      <c r="R37" s="7"/>
      <c r="S37" s="5"/>
    </row>
    <row r="40" spans="1:20" ht="13.5" customHeight="1" x14ac:dyDescent="0.15"/>
    <row r="41" spans="1:20" ht="14.25" customHeight="1" x14ac:dyDescent="0.15"/>
    <row r="62" ht="13.5" customHeight="1" x14ac:dyDescent="0.15"/>
    <row r="63" ht="14.25" customHeight="1" x14ac:dyDescent="0.15"/>
  </sheetData>
  <mergeCells count="10">
    <mergeCell ref="L10:N10"/>
    <mergeCell ref="Q9:S9"/>
    <mergeCell ref="B26:D26"/>
    <mergeCell ref="G26:I26"/>
    <mergeCell ref="L26:N26"/>
    <mergeCell ref="Q26:S26"/>
    <mergeCell ref="G10:I10"/>
    <mergeCell ref="A1:F2"/>
    <mergeCell ref="H1:P1"/>
    <mergeCell ref="B10:D10"/>
  </mergeCells>
  <phoneticPr fontId="1"/>
  <conditionalFormatting sqref="V2:W9">
    <cfRule type="top10" dxfId="0" priority="1" rank="1"/>
  </conditionalFormatting>
  <pageMargins left="0.25" right="0.25" top="0.75" bottom="0.75" header="0.3" footer="0.3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Z73"/>
  <sheetViews>
    <sheetView zoomScale="70" zoomScaleNormal="70" workbookViewId="0"/>
  </sheetViews>
  <sheetFormatPr defaultRowHeight="13.5" x14ac:dyDescent="0.15"/>
  <sheetData>
    <row r="13" spans="2:26" x14ac:dyDescent="0.15">
      <c r="B13" s="120" t="s">
        <v>206</v>
      </c>
      <c r="C13" s="120"/>
      <c r="D13" s="120"/>
      <c r="E13" s="120"/>
      <c r="F13" s="120"/>
      <c r="G13" s="120"/>
      <c r="H13" s="120"/>
      <c r="K13" s="120" t="s">
        <v>210</v>
      </c>
      <c r="L13" s="120"/>
      <c r="M13" s="120"/>
      <c r="N13" s="120"/>
      <c r="O13" s="120"/>
      <c r="P13" s="120"/>
      <c r="Q13" s="120"/>
      <c r="T13" s="120" t="s">
        <v>211</v>
      </c>
      <c r="U13" s="120"/>
      <c r="V13" s="120"/>
      <c r="W13" s="120"/>
      <c r="X13" s="120"/>
      <c r="Y13" s="120"/>
      <c r="Z13" s="120"/>
    </row>
    <row r="14" spans="2:26" ht="13.5" customHeight="1" x14ac:dyDescent="0.15">
      <c r="B14" s="120"/>
      <c r="C14" s="120"/>
      <c r="D14" s="120"/>
      <c r="E14" s="120"/>
      <c r="F14" s="120"/>
      <c r="G14" s="120"/>
      <c r="H14" s="120"/>
      <c r="K14" s="120"/>
      <c r="L14" s="120"/>
      <c r="M14" s="120"/>
      <c r="N14" s="120"/>
      <c r="O14" s="120"/>
      <c r="P14" s="120"/>
      <c r="Q14" s="120"/>
      <c r="T14" s="120"/>
      <c r="U14" s="120"/>
      <c r="V14" s="120"/>
      <c r="W14" s="120"/>
      <c r="X14" s="120"/>
      <c r="Y14" s="120"/>
      <c r="Z14" s="120"/>
    </row>
    <row r="15" spans="2:26" ht="13.5" customHeight="1" x14ac:dyDescent="0.15">
      <c r="B15" s="121"/>
      <c r="C15" s="121"/>
      <c r="D15" s="121"/>
      <c r="E15" s="121"/>
      <c r="F15" s="121"/>
      <c r="G15" s="121"/>
      <c r="H15" s="121"/>
      <c r="K15" s="121"/>
      <c r="L15" s="121"/>
      <c r="M15" s="121"/>
      <c r="N15" s="121"/>
      <c r="O15" s="121"/>
      <c r="P15" s="121"/>
      <c r="Q15" s="121"/>
      <c r="T15" s="121"/>
      <c r="U15" s="121"/>
      <c r="V15" s="121"/>
      <c r="W15" s="121"/>
      <c r="X15" s="121"/>
      <c r="Y15" s="121"/>
      <c r="Z15" s="121"/>
    </row>
    <row r="16" spans="2:26" x14ac:dyDescent="0.15">
      <c r="B16" s="84" t="s">
        <v>205</v>
      </c>
      <c r="C16" s="84"/>
      <c r="D16" s="84"/>
      <c r="E16" s="84"/>
      <c r="F16" s="84"/>
      <c r="G16" s="84"/>
      <c r="H16" s="84"/>
      <c r="K16" s="84" t="s">
        <v>205</v>
      </c>
      <c r="L16" s="84"/>
      <c r="M16" s="84"/>
      <c r="N16" s="84"/>
      <c r="O16" s="84"/>
      <c r="P16" s="84"/>
      <c r="Q16" s="84"/>
      <c r="T16" s="84" t="s">
        <v>205</v>
      </c>
      <c r="U16" s="84"/>
      <c r="V16" s="84"/>
      <c r="W16" s="84"/>
      <c r="X16" s="84"/>
      <c r="Y16" s="84"/>
      <c r="Z16" s="84"/>
    </row>
    <row r="24" spans="3:6" ht="17.25" x14ac:dyDescent="0.15">
      <c r="C24" s="122"/>
      <c r="D24" s="123" t="s">
        <v>215</v>
      </c>
      <c r="E24" s="123"/>
      <c r="F24" s="124"/>
    </row>
    <row r="25" spans="3:6" ht="17.25" x14ac:dyDescent="0.15">
      <c r="C25" s="125">
        <v>1</v>
      </c>
      <c r="D25" s="123" t="s">
        <v>207</v>
      </c>
      <c r="E25" s="123"/>
      <c r="F25" s="124"/>
    </row>
    <row r="26" spans="3:6" ht="17.25" x14ac:dyDescent="0.15">
      <c r="C26" s="125">
        <v>2</v>
      </c>
      <c r="D26" s="123" t="s">
        <v>216</v>
      </c>
      <c r="E26" s="123"/>
      <c r="F26" s="124" t="s">
        <v>195</v>
      </c>
    </row>
    <row r="27" spans="3:6" ht="17.25" x14ac:dyDescent="0.15">
      <c r="C27" s="125"/>
      <c r="D27" s="122"/>
      <c r="E27" s="122"/>
      <c r="F27" s="122" t="s">
        <v>192</v>
      </c>
    </row>
    <row r="28" spans="3:6" ht="17.25" x14ac:dyDescent="0.15">
      <c r="C28" s="125">
        <v>3</v>
      </c>
      <c r="D28" s="124" t="s">
        <v>208</v>
      </c>
      <c r="E28" s="124"/>
      <c r="F28" s="124"/>
    </row>
    <row r="29" spans="3:6" ht="17.25" x14ac:dyDescent="0.15">
      <c r="C29" s="125">
        <v>4</v>
      </c>
      <c r="D29" s="124" t="s">
        <v>209</v>
      </c>
      <c r="E29" s="124"/>
      <c r="F29" s="124"/>
    </row>
    <row r="30" spans="3:6" ht="17.25" x14ac:dyDescent="0.15">
      <c r="C30" s="125">
        <v>5</v>
      </c>
      <c r="D30" s="124" t="s">
        <v>217</v>
      </c>
      <c r="E30" s="124"/>
      <c r="F30" s="124"/>
    </row>
    <row r="70" spans="2:26" x14ac:dyDescent="0.15">
      <c r="B70" s="120" t="s">
        <v>212</v>
      </c>
      <c r="C70" s="120"/>
      <c r="D70" s="120"/>
      <c r="E70" s="120"/>
      <c r="F70" s="120"/>
      <c r="G70" s="120"/>
      <c r="H70" s="120"/>
      <c r="K70" s="120" t="s">
        <v>213</v>
      </c>
      <c r="L70" s="120"/>
      <c r="M70" s="120"/>
      <c r="N70" s="120"/>
      <c r="O70" s="120"/>
      <c r="P70" s="120"/>
      <c r="Q70" s="120"/>
      <c r="T70" s="120" t="s">
        <v>214</v>
      </c>
      <c r="U70" s="120"/>
      <c r="V70" s="120"/>
      <c r="W70" s="120"/>
      <c r="X70" s="120"/>
      <c r="Y70" s="120"/>
      <c r="Z70" s="120"/>
    </row>
    <row r="71" spans="2:26" x14ac:dyDescent="0.15">
      <c r="B71" s="120"/>
      <c r="C71" s="120"/>
      <c r="D71" s="120"/>
      <c r="E71" s="120"/>
      <c r="F71" s="120"/>
      <c r="G71" s="120"/>
      <c r="H71" s="120"/>
      <c r="K71" s="120"/>
      <c r="L71" s="120"/>
      <c r="M71" s="120"/>
      <c r="N71" s="120"/>
      <c r="O71" s="120"/>
      <c r="P71" s="120"/>
      <c r="Q71" s="120"/>
      <c r="T71" s="120"/>
      <c r="U71" s="120"/>
      <c r="V71" s="120"/>
      <c r="W71" s="120"/>
      <c r="X71" s="120"/>
      <c r="Y71" s="120"/>
      <c r="Z71" s="120"/>
    </row>
    <row r="72" spans="2:26" x14ac:dyDescent="0.15">
      <c r="B72" s="121"/>
      <c r="C72" s="121"/>
      <c r="D72" s="121"/>
      <c r="E72" s="121"/>
      <c r="F72" s="121"/>
      <c r="G72" s="121"/>
      <c r="H72" s="121"/>
      <c r="K72" s="121"/>
      <c r="L72" s="121"/>
      <c r="M72" s="121"/>
      <c r="N72" s="121"/>
      <c r="O72" s="121"/>
      <c r="P72" s="121"/>
      <c r="Q72" s="121"/>
      <c r="T72" s="121"/>
      <c r="U72" s="121"/>
      <c r="V72" s="121"/>
      <c r="W72" s="121"/>
      <c r="X72" s="121"/>
      <c r="Y72" s="121"/>
      <c r="Z72" s="121"/>
    </row>
    <row r="73" spans="2:26" x14ac:dyDescent="0.15">
      <c r="B73" s="84" t="s">
        <v>205</v>
      </c>
      <c r="C73" s="84"/>
      <c r="D73" s="84"/>
      <c r="E73" s="84"/>
      <c r="F73" s="84"/>
      <c r="G73" s="84"/>
      <c r="H73" s="84"/>
      <c r="K73" s="84" t="s">
        <v>205</v>
      </c>
      <c r="L73" s="84"/>
      <c r="M73" s="84"/>
      <c r="N73" s="84"/>
      <c r="O73" s="84"/>
      <c r="P73" s="84"/>
      <c r="Q73" s="84"/>
      <c r="T73" s="84" t="s">
        <v>205</v>
      </c>
      <c r="U73" s="84"/>
      <c r="V73" s="84"/>
      <c r="W73" s="84"/>
      <c r="X73" s="84"/>
      <c r="Y73" s="84"/>
      <c r="Z73" s="84"/>
    </row>
  </sheetData>
  <mergeCells count="15">
    <mergeCell ref="D25:E25"/>
    <mergeCell ref="D26:E26"/>
    <mergeCell ref="D24:E24"/>
    <mergeCell ref="B70:H72"/>
    <mergeCell ref="B73:H73"/>
    <mergeCell ref="K70:Q72"/>
    <mergeCell ref="K73:Q73"/>
    <mergeCell ref="T70:Z72"/>
    <mergeCell ref="T73:Z73"/>
    <mergeCell ref="B16:H16"/>
    <mergeCell ref="B13:H15"/>
    <mergeCell ref="K13:Q15"/>
    <mergeCell ref="K16:Q16"/>
    <mergeCell ref="T13:Z15"/>
    <mergeCell ref="T16:Z16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最終結果</vt:lpstr>
      <vt:lpstr>全順位</vt:lpstr>
      <vt:lpstr>総合</vt:lpstr>
      <vt:lpstr>滞空</vt:lpstr>
      <vt:lpstr>距離A</vt:lpstr>
      <vt:lpstr>距離B</vt:lpstr>
      <vt:lpstr>Spacer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Ikegami</dc:creator>
  <cp:lastModifiedBy>Ikegami</cp:lastModifiedBy>
  <cp:lastPrinted>2011-08-21T12:27:53Z</cp:lastPrinted>
  <dcterms:created xsi:type="dcterms:W3CDTF">2011-08-21T09:34:42Z</dcterms:created>
  <dcterms:modified xsi:type="dcterms:W3CDTF">2011-08-21T15:12:37Z</dcterms:modified>
</cp:coreProperties>
</file>