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5480" windowHeight="8760" activeTab="4"/>
  </bookViews>
  <sheets>
    <sheet name="8月11日" sheetId="2" r:id="rId1"/>
    <sheet name="8月16日" sheetId="7" r:id="rId2"/>
    <sheet name="8月17日" sheetId="6" r:id="rId3"/>
    <sheet name="8月18日" sheetId="3" r:id="rId4"/>
    <sheet name="大会記録" sheetId="5" r:id="rId5"/>
  </sheets>
  <calcPr calcId="125725"/>
</workbook>
</file>

<file path=xl/calcChain.xml><?xml version="1.0" encoding="utf-8"?>
<calcChain xmlns="http://schemas.openxmlformats.org/spreadsheetml/2006/main">
  <c r="BG75" i="5"/>
  <c r="BF29" l="1"/>
  <c r="AN46" i="3" l="1"/>
  <c r="AP46"/>
  <c r="AQ46"/>
  <c r="AR46"/>
  <c r="AU46"/>
  <c r="AQ49"/>
  <c r="AN49"/>
  <c r="AP49" s="1"/>
  <c r="AR49" s="1"/>
  <c r="AU49" s="1"/>
  <c r="AQ48"/>
  <c r="AN48"/>
  <c r="AP48" s="1"/>
  <c r="AR48" s="1"/>
  <c r="AU48" s="1"/>
  <c r="AQ47"/>
  <c r="AN47"/>
  <c r="AP47" s="1"/>
  <c r="AR47" s="1"/>
  <c r="AU47" s="1"/>
  <c r="AQ45"/>
  <c r="AN45"/>
  <c r="AP45" s="1"/>
  <c r="AR45" s="1"/>
  <c r="AU45" s="1"/>
  <c r="AQ44"/>
  <c r="AN44"/>
  <c r="AP44" s="1"/>
  <c r="AR44" s="1"/>
  <c r="AU44" s="1"/>
  <c r="AQ43"/>
  <c r="AN43"/>
  <c r="AP43" s="1"/>
  <c r="AR43" s="1"/>
  <c r="AU43" s="1"/>
  <c r="AQ42"/>
  <c r="AN42"/>
  <c r="AP42" s="1"/>
  <c r="AR42" s="1"/>
  <c r="AU42" s="1"/>
  <c r="AQ40"/>
  <c r="AN40"/>
  <c r="AP40" s="1"/>
  <c r="AR40" s="1"/>
  <c r="AU40" s="1"/>
  <c r="AQ39"/>
  <c r="AN39"/>
  <c r="AP39" s="1"/>
  <c r="AR39" s="1"/>
  <c r="AU39" s="1"/>
  <c r="AQ38"/>
  <c r="AN38"/>
  <c r="AP38" s="1"/>
  <c r="AR38" s="1"/>
  <c r="AU38" s="1"/>
  <c r="AQ37"/>
  <c r="AN37"/>
  <c r="AP37" s="1"/>
  <c r="AR37" s="1"/>
  <c r="AU37" s="1"/>
  <c r="AQ36"/>
  <c r="AN36"/>
  <c r="AP36" s="1"/>
  <c r="AR36" s="1"/>
  <c r="AU36" s="1"/>
  <c r="AQ35"/>
  <c r="AN35"/>
  <c r="AP35" s="1"/>
  <c r="AR35" s="1"/>
  <c r="AU35" s="1"/>
  <c r="AQ34"/>
  <c r="AN34"/>
  <c r="AP34" s="1"/>
  <c r="AR34" s="1"/>
  <c r="AU34" s="1"/>
  <c r="AQ33"/>
  <c r="AN33"/>
  <c r="AP33" s="1"/>
  <c r="AR33" s="1"/>
  <c r="AU33" s="1"/>
  <c r="AQ32"/>
  <c r="AN32"/>
  <c r="AP32" s="1"/>
  <c r="AR32" s="1"/>
  <c r="AU32" s="1"/>
  <c r="AQ31"/>
  <c r="AN31"/>
  <c r="AP31" s="1"/>
  <c r="AR31" s="1"/>
  <c r="AU31" s="1"/>
  <c r="AQ30"/>
  <c r="AN30"/>
  <c r="AP30" s="1"/>
  <c r="AR30" s="1"/>
  <c r="AU30" s="1"/>
  <c r="AQ29"/>
  <c r="AN29"/>
  <c r="AP29" s="1"/>
  <c r="AR29" s="1"/>
  <c r="AU29" s="1"/>
  <c r="AQ28"/>
  <c r="AN28"/>
  <c r="AP28" s="1"/>
  <c r="AR28" s="1"/>
  <c r="AU28" s="1"/>
  <c r="AQ27"/>
  <c r="AN27"/>
  <c r="AP27" s="1"/>
  <c r="AR27" s="1"/>
  <c r="AU27" s="1"/>
  <c r="AQ26"/>
  <c r="AN26"/>
  <c r="AP26" s="1"/>
  <c r="AR26" s="1"/>
  <c r="AU26" s="1"/>
  <c r="AQ25"/>
  <c r="AN25"/>
  <c r="AP25" s="1"/>
  <c r="AR25" s="1"/>
  <c r="AU25" s="1"/>
  <c r="AQ23"/>
  <c r="AN23"/>
  <c r="AP23" s="1"/>
  <c r="AR23" s="1"/>
  <c r="AU23" s="1"/>
  <c r="AQ22"/>
  <c r="AN22"/>
  <c r="AP22" s="1"/>
  <c r="AR22" s="1"/>
  <c r="AU22" s="1"/>
  <c r="AQ21"/>
  <c r="AN21"/>
  <c r="AP21" s="1"/>
  <c r="AR21" s="1"/>
  <c r="AU21" s="1"/>
  <c r="AQ19"/>
  <c r="AN19"/>
  <c r="AP19" s="1"/>
  <c r="AR19" s="1"/>
  <c r="AU19" s="1"/>
  <c r="AQ18"/>
  <c r="AN18"/>
  <c r="AP18" s="1"/>
  <c r="AR18" s="1"/>
  <c r="AU18" s="1"/>
  <c r="AQ17"/>
  <c r="AN17"/>
  <c r="AP17" s="1"/>
  <c r="AR17" s="1"/>
  <c r="AU17" s="1"/>
  <c r="AQ16"/>
  <c r="AN16"/>
  <c r="AP16" s="1"/>
  <c r="AR16" s="1"/>
  <c r="AU16" s="1"/>
  <c r="AQ15"/>
  <c r="AN15"/>
  <c r="AP15" s="1"/>
  <c r="AR15" s="1"/>
  <c r="AU15" s="1"/>
  <c r="AQ14"/>
  <c r="AN14"/>
  <c r="AP14" s="1"/>
  <c r="AR14" s="1"/>
  <c r="AU14" s="1"/>
  <c r="AQ13"/>
  <c r="AN13"/>
  <c r="AP13" s="1"/>
  <c r="AR13" s="1"/>
  <c r="AU13" s="1"/>
  <c r="AQ12"/>
  <c r="AN12"/>
  <c r="AP12" s="1"/>
  <c r="AR12" s="1"/>
  <c r="AU12" s="1"/>
  <c r="AQ11"/>
  <c r="AN11"/>
  <c r="AP11" s="1"/>
  <c r="AR11" s="1"/>
  <c r="AU11" s="1"/>
  <c r="AQ10"/>
  <c r="AN10"/>
  <c r="AP10" s="1"/>
  <c r="AR10" s="1"/>
  <c r="AU10" s="1"/>
  <c r="AQ9"/>
  <c r="AN9"/>
  <c r="AP9" s="1"/>
  <c r="AR9" s="1"/>
  <c r="AU9" s="1"/>
  <c r="AQ8"/>
  <c r="AN8"/>
  <c r="AP8" s="1"/>
  <c r="AR8" s="1"/>
  <c r="AU8" s="1"/>
  <c r="AQ7"/>
  <c r="AN7"/>
  <c r="AP7" s="1"/>
  <c r="AR7" s="1"/>
  <c r="AU7" s="1"/>
  <c r="AQ6"/>
  <c r="AN6"/>
  <c r="AP6" s="1"/>
  <c r="AR6" s="1"/>
  <c r="AU6" s="1"/>
  <c r="AQ5"/>
  <c r="AN5"/>
  <c r="AP5" s="1"/>
  <c r="AR5" s="1"/>
  <c r="AU5" s="1"/>
  <c r="BI59" i="5"/>
  <c r="B20" i="3" l="1"/>
  <c r="AZ5"/>
  <c r="AV5"/>
  <c r="B5"/>
  <c r="AZ6"/>
  <c r="B6"/>
  <c r="AZ7"/>
  <c r="B7"/>
  <c r="AZ8"/>
  <c r="B8"/>
  <c r="AZ9"/>
  <c r="AV9"/>
  <c r="B9"/>
  <c r="AZ10"/>
  <c r="B10"/>
  <c r="AZ11"/>
  <c r="B11"/>
  <c r="AZ12"/>
  <c r="B12"/>
  <c r="AZ13"/>
  <c r="AV13"/>
  <c r="B13"/>
  <c r="AZ14"/>
  <c r="B14"/>
  <c r="AZ15"/>
  <c r="B15"/>
  <c r="AZ16"/>
  <c r="B16"/>
  <c r="AZ17"/>
  <c r="AV17"/>
  <c r="B17"/>
  <c r="AZ18"/>
  <c r="B18"/>
  <c r="AZ19"/>
  <c r="B19"/>
  <c r="AZ21"/>
  <c r="B21"/>
  <c r="AZ22"/>
  <c r="AV22"/>
  <c r="B22"/>
  <c r="AZ23"/>
  <c r="B23"/>
  <c r="AZ25"/>
  <c r="B25"/>
  <c r="AZ26"/>
  <c r="B26"/>
  <c r="AZ27"/>
  <c r="AV27"/>
  <c r="B27"/>
  <c r="AZ28"/>
  <c r="B28"/>
  <c r="AZ29"/>
  <c r="B29"/>
  <c r="AZ30"/>
  <c r="B30"/>
  <c r="AZ31"/>
  <c r="AV31"/>
  <c r="B31"/>
  <c r="AZ32"/>
  <c r="B32"/>
  <c r="AZ33"/>
  <c r="B33"/>
  <c r="AZ34"/>
  <c r="B34"/>
  <c r="AZ35"/>
  <c r="AV35"/>
  <c r="B35"/>
  <c r="AZ36"/>
  <c r="B36"/>
  <c r="AZ37"/>
  <c r="B37"/>
  <c r="AZ38"/>
  <c r="B38"/>
  <c r="AZ39"/>
  <c r="AV39"/>
  <c r="B39"/>
  <c r="AZ40"/>
  <c r="B40"/>
  <c r="AZ42"/>
  <c r="B42"/>
  <c r="AZ43"/>
  <c r="B43"/>
  <c r="AZ44"/>
  <c r="AV44"/>
  <c r="A44" s="1"/>
  <c r="B44"/>
  <c r="AZ45"/>
  <c r="B45"/>
  <c r="AZ48"/>
  <c r="B48"/>
  <c r="AZ49"/>
  <c r="B49"/>
  <c r="BP46" i="5"/>
  <c r="BP47"/>
  <c r="BP48"/>
  <c r="BP49"/>
  <c r="BP50"/>
  <c r="BP51"/>
  <c r="BP52"/>
  <c r="BP53"/>
  <c r="BP54"/>
  <c r="BP55"/>
  <c r="BP56"/>
  <c r="BP57"/>
  <c r="BP58"/>
  <c r="BP59"/>
  <c r="BP60"/>
  <c r="A39" i="3" l="1"/>
  <c r="A35"/>
  <c r="A31"/>
  <c r="A27"/>
  <c r="A22"/>
  <c r="A17"/>
  <c r="A13"/>
  <c r="A9"/>
  <c r="A5"/>
  <c r="BG62" i="5"/>
  <c r="AZ61"/>
  <c r="J46"/>
  <c r="P46"/>
  <c r="V46"/>
  <c r="AB46"/>
  <c r="AH46"/>
  <c r="AN46"/>
  <c r="AT46"/>
  <c r="AZ46"/>
  <c r="BF46"/>
  <c r="BG46"/>
  <c r="BH46"/>
  <c r="BI46"/>
  <c r="BJ46"/>
  <c r="J47"/>
  <c r="P47"/>
  <c r="V47"/>
  <c r="AB47"/>
  <c r="AH47"/>
  <c r="AN47"/>
  <c r="AT47"/>
  <c r="AZ47"/>
  <c r="BF47"/>
  <c r="BG47"/>
  <c r="BH47"/>
  <c r="BI47"/>
  <c r="BJ47"/>
  <c r="J48"/>
  <c r="P48"/>
  <c r="V48"/>
  <c r="AB48"/>
  <c r="AH48"/>
  <c r="AN48"/>
  <c r="AT48"/>
  <c r="AZ48"/>
  <c r="BF48"/>
  <c r="BG48"/>
  <c r="BH48"/>
  <c r="BI48"/>
  <c r="BJ48"/>
  <c r="J49"/>
  <c r="P49"/>
  <c r="V49"/>
  <c r="AB49"/>
  <c r="AH49"/>
  <c r="AN49"/>
  <c r="AT49"/>
  <c r="AZ49"/>
  <c r="BF49"/>
  <c r="BG49"/>
  <c r="BH49"/>
  <c r="BI49"/>
  <c r="BJ49"/>
  <c r="J50"/>
  <c r="P50"/>
  <c r="V50"/>
  <c r="AB50"/>
  <c r="AH50"/>
  <c r="AN50"/>
  <c r="AT50"/>
  <c r="AZ50"/>
  <c r="BF50"/>
  <c r="BG50"/>
  <c r="BH50"/>
  <c r="BI50"/>
  <c r="BJ50"/>
  <c r="J51"/>
  <c r="P51"/>
  <c r="V51"/>
  <c r="AB51"/>
  <c r="AH51"/>
  <c r="AN51"/>
  <c r="AT51"/>
  <c r="AZ51"/>
  <c r="BF51"/>
  <c r="BG51"/>
  <c r="BH51"/>
  <c r="BI51"/>
  <c r="BJ51"/>
  <c r="J52"/>
  <c r="P52"/>
  <c r="V52"/>
  <c r="AB52"/>
  <c r="AH52"/>
  <c r="AN52"/>
  <c r="AT52"/>
  <c r="AZ52"/>
  <c r="BF52"/>
  <c r="BG52"/>
  <c r="BH52"/>
  <c r="BI52"/>
  <c r="BJ52"/>
  <c r="J53"/>
  <c r="P53"/>
  <c r="V53"/>
  <c r="AB53"/>
  <c r="AH53"/>
  <c r="AN53"/>
  <c r="AT53"/>
  <c r="AZ53"/>
  <c r="BF53"/>
  <c r="BG53"/>
  <c r="BH53"/>
  <c r="BI53"/>
  <c r="BJ53"/>
  <c r="J54"/>
  <c r="P54"/>
  <c r="V54"/>
  <c r="AB54"/>
  <c r="AH54"/>
  <c r="AN54"/>
  <c r="AT54"/>
  <c r="AZ54"/>
  <c r="BF54"/>
  <c r="BG54"/>
  <c r="BH54"/>
  <c r="BI54"/>
  <c r="BJ54"/>
  <c r="J55"/>
  <c r="P55"/>
  <c r="V55"/>
  <c r="AB55"/>
  <c r="AH55"/>
  <c r="AN55"/>
  <c r="AT55"/>
  <c r="AZ55"/>
  <c r="BF55"/>
  <c r="BG55"/>
  <c r="BH55"/>
  <c r="BI55"/>
  <c r="BJ55"/>
  <c r="J56"/>
  <c r="P56"/>
  <c r="V56"/>
  <c r="AB56"/>
  <c r="AH56"/>
  <c r="AN56"/>
  <c r="AT56"/>
  <c r="AZ56"/>
  <c r="BF56"/>
  <c r="BG56"/>
  <c r="BH56"/>
  <c r="BI56"/>
  <c r="BJ56"/>
  <c r="J57"/>
  <c r="P57"/>
  <c r="V57"/>
  <c r="AB57"/>
  <c r="AH57"/>
  <c r="AN57"/>
  <c r="AT57"/>
  <c r="AZ57"/>
  <c r="BF57"/>
  <c r="BG57"/>
  <c r="BH57"/>
  <c r="BI57"/>
  <c r="BJ57"/>
  <c r="J58"/>
  <c r="P58"/>
  <c r="V58"/>
  <c r="AB58"/>
  <c r="AH58"/>
  <c r="AN58"/>
  <c r="AT58"/>
  <c r="AZ58"/>
  <c r="BF58"/>
  <c r="BG58"/>
  <c r="BH58"/>
  <c r="BI58"/>
  <c r="BJ58"/>
  <c r="J59"/>
  <c r="P59"/>
  <c r="V59"/>
  <c r="AB59"/>
  <c r="AH59"/>
  <c r="AN59"/>
  <c r="AT59"/>
  <c r="AZ59"/>
  <c r="BF59"/>
  <c r="BG59"/>
  <c r="BH59"/>
  <c r="BJ59"/>
  <c r="J60"/>
  <c r="P60"/>
  <c r="V60"/>
  <c r="AB60"/>
  <c r="AH60"/>
  <c r="AN60"/>
  <c r="AT60"/>
  <c r="AZ60"/>
  <c r="BF60"/>
  <c r="BG60"/>
  <c r="BH60"/>
  <c r="BI60"/>
  <c r="BJ60"/>
  <c r="J11"/>
  <c r="P11"/>
  <c r="V11"/>
  <c r="AB11"/>
  <c r="AH11"/>
  <c r="AN11"/>
  <c r="AT11"/>
  <c r="AZ11"/>
  <c r="BF11"/>
  <c r="BG11"/>
  <c r="BH11"/>
  <c r="BI11"/>
  <c r="BJ11"/>
  <c r="BP11" s="1"/>
  <c r="J12"/>
  <c r="P12"/>
  <c r="V12"/>
  <c r="AB12"/>
  <c r="AH12"/>
  <c r="AN12"/>
  <c r="AT12"/>
  <c r="AZ12"/>
  <c r="BF12"/>
  <c r="BG12"/>
  <c r="BH12"/>
  <c r="BI12"/>
  <c r="BJ12"/>
  <c r="BP12" s="1"/>
  <c r="J13"/>
  <c r="P13"/>
  <c r="V13"/>
  <c r="AB13"/>
  <c r="AH13"/>
  <c r="AN13"/>
  <c r="AT13"/>
  <c r="AZ13"/>
  <c r="BF13"/>
  <c r="BG13"/>
  <c r="BH13"/>
  <c r="BI13"/>
  <c r="BJ13"/>
  <c r="BP13" s="1"/>
  <c r="J14"/>
  <c r="P14"/>
  <c r="V14"/>
  <c r="AB14"/>
  <c r="AH14"/>
  <c r="AN14"/>
  <c r="AT14"/>
  <c r="AZ14"/>
  <c r="BF14"/>
  <c r="BG14"/>
  <c r="BH14"/>
  <c r="BI14"/>
  <c r="BJ14"/>
  <c r="BP14" s="1"/>
  <c r="J15"/>
  <c r="P15"/>
  <c r="V15"/>
  <c r="AB15"/>
  <c r="AH15"/>
  <c r="AN15"/>
  <c r="AT15"/>
  <c r="AZ15"/>
  <c r="BF15"/>
  <c r="BG15"/>
  <c r="BH15"/>
  <c r="BI15"/>
  <c r="BJ15"/>
  <c r="BP15" s="1"/>
  <c r="J16"/>
  <c r="P16"/>
  <c r="V16"/>
  <c r="AB16"/>
  <c r="AH16"/>
  <c r="AN16"/>
  <c r="AT16"/>
  <c r="AZ16"/>
  <c r="BF16"/>
  <c r="BG16"/>
  <c r="BH16"/>
  <c r="BI16"/>
  <c r="BJ16"/>
  <c r="BP16" s="1"/>
  <c r="J17"/>
  <c r="P17"/>
  <c r="V17"/>
  <c r="AB17"/>
  <c r="AH17"/>
  <c r="AN17"/>
  <c r="AT17"/>
  <c r="AZ17"/>
  <c r="BF17"/>
  <c r="BG17"/>
  <c r="BH17"/>
  <c r="BI17"/>
  <c r="BJ17"/>
  <c r="BP17" s="1"/>
  <c r="J18"/>
  <c r="P18"/>
  <c r="V18"/>
  <c r="AB18"/>
  <c r="AH18"/>
  <c r="AN18"/>
  <c r="AT18"/>
  <c r="AZ18"/>
  <c r="BF18"/>
  <c r="BG18"/>
  <c r="BH18"/>
  <c r="BI18"/>
  <c r="BJ18"/>
  <c r="BP18" s="1"/>
  <c r="J19"/>
  <c r="P19"/>
  <c r="V19"/>
  <c r="AB19"/>
  <c r="AH19"/>
  <c r="AN19"/>
  <c r="AT19"/>
  <c r="AZ19"/>
  <c r="BF19"/>
  <c r="BG19"/>
  <c r="BH19"/>
  <c r="BI19"/>
  <c r="BJ19"/>
  <c r="BP19" s="1"/>
  <c r="J20"/>
  <c r="P20"/>
  <c r="V20"/>
  <c r="AB20"/>
  <c r="AH20"/>
  <c r="AN20"/>
  <c r="AT20"/>
  <c r="AZ20"/>
  <c r="BF20"/>
  <c r="BG20"/>
  <c r="BH20"/>
  <c r="BI20"/>
  <c r="BJ20"/>
  <c r="BP20" s="1"/>
  <c r="J21"/>
  <c r="P21"/>
  <c r="V21"/>
  <c r="AB21"/>
  <c r="AH21"/>
  <c r="AN21"/>
  <c r="AT21"/>
  <c r="AZ21"/>
  <c r="BF21"/>
  <c r="BG21"/>
  <c r="BH21"/>
  <c r="BI21"/>
  <c r="BJ21"/>
  <c r="BP21" s="1"/>
  <c r="J72"/>
  <c r="P72"/>
  <c r="V72"/>
  <c r="AB72"/>
  <c r="AH72"/>
  <c r="AN72"/>
  <c r="AT72"/>
  <c r="AZ72"/>
  <c r="BF72"/>
  <c r="BG72"/>
  <c r="BH72"/>
  <c r="BI72"/>
  <c r="BJ72"/>
  <c r="BP72" s="1"/>
  <c r="J73"/>
  <c r="P73"/>
  <c r="V73"/>
  <c r="AB73"/>
  <c r="AH73"/>
  <c r="AN73"/>
  <c r="AT73"/>
  <c r="AZ73"/>
  <c r="BF73"/>
  <c r="BG73"/>
  <c r="BH73"/>
  <c r="BI73"/>
  <c r="BJ73"/>
  <c r="BP73" s="1"/>
  <c r="J74"/>
  <c r="P74"/>
  <c r="V74"/>
  <c r="AB74"/>
  <c r="AH74"/>
  <c r="AN74"/>
  <c r="AT74"/>
  <c r="AZ74"/>
  <c r="BF74"/>
  <c r="BG74"/>
  <c r="BH74"/>
  <c r="BI74"/>
  <c r="BJ74"/>
  <c r="BP74" s="1"/>
  <c r="AN14" i="7"/>
  <c r="AV39" l="1"/>
  <c r="BG7" i="5" l="1"/>
  <c r="BH7"/>
  <c r="BI7"/>
  <c r="BJ7"/>
  <c r="BP7" s="1"/>
  <c r="BG9"/>
  <c r="BH9"/>
  <c r="BI9"/>
  <c r="BJ9"/>
  <c r="BG10"/>
  <c r="BH10"/>
  <c r="BI10"/>
  <c r="BJ10"/>
  <c r="BG23"/>
  <c r="BH23"/>
  <c r="BI23"/>
  <c r="BJ23"/>
  <c r="BG24"/>
  <c r="BH24"/>
  <c r="BI24"/>
  <c r="BJ24"/>
  <c r="BG25"/>
  <c r="BH25"/>
  <c r="BI25"/>
  <c r="BJ25"/>
  <c r="BG26"/>
  <c r="BH26"/>
  <c r="BI26"/>
  <c r="BJ26"/>
  <c r="BG28"/>
  <c r="BH28"/>
  <c r="BI28"/>
  <c r="BJ28"/>
  <c r="BG29"/>
  <c r="BH29"/>
  <c r="BI29"/>
  <c r="BJ29"/>
  <c r="BP29" s="1"/>
  <c r="BG30"/>
  <c r="BH30"/>
  <c r="BI30"/>
  <c r="BJ30"/>
  <c r="BG31"/>
  <c r="BH31"/>
  <c r="BI31"/>
  <c r="BJ31"/>
  <c r="BG32"/>
  <c r="BH32"/>
  <c r="BI32"/>
  <c r="BJ32"/>
  <c r="BG34"/>
  <c r="BH34"/>
  <c r="BI34"/>
  <c r="BJ34"/>
  <c r="BG35"/>
  <c r="BH35"/>
  <c r="BI35"/>
  <c r="BJ35"/>
  <c r="BP35" s="1"/>
  <c r="BG36"/>
  <c r="BH36"/>
  <c r="BI36"/>
  <c r="BJ36"/>
  <c r="BG37"/>
  <c r="BH37"/>
  <c r="BI37"/>
  <c r="BJ37"/>
  <c r="BG38"/>
  <c r="BH38"/>
  <c r="BI38"/>
  <c r="BJ38"/>
  <c r="BG40"/>
  <c r="BH40"/>
  <c r="BI40"/>
  <c r="BJ40"/>
  <c r="BP40" s="1"/>
  <c r="BG41"/>
  <c r="BH41"/>
  <c r="BI41"/>
  <c r="BJ41"/>
  <c r="BP41" s="1"/>
  <c r="BG43"/>
  <c r="BH43"/>
  <c r="BI43"/>
  <c r="BJ43"/>
  <c r="BP43" s="1"/>
  <c r="BG44"/>
  <c r="BH44"/>
  <c r="BI44"/>
  <c r="BJ44"/>
  <c r="BP44" s="1"/>
  <c r="BG45"/>
  <c r="BH45"/>
  <c r="BI45"/>
  <c r="BJ45"/>
  <c r="BP45" s="1"/>
  <c r="BH62"/>
  <c r="BI62"/>
  <c r="BJ62"/>
  <c r="BP62" s="1"/>
  <c r="BG64"/>
  <c r="BH64"/>
  <c r="BI64"/>
  <c r="BJ64"/>
  <c r="BP64" s="1"/>
  <c r="BG65"/>
  <c r="BH65"/>
  <c r="BI65"/>
  <c r="BJ65"/>
  <c r="BP65" s="1"/>
  <c r="BG66"/>
  <c r="BH66"/>
  <c r="BI66"/>
  <c r="BJ66"/>
  <c r="BP66" s="1"/>
  <c r="BG67"/>
  <c r="BH67"/>
  <c r="BI67"/>
  <c r="BJ67"/>
  <c r="BP67" s="1"/>
  <c r="BG68"/>
  <c r="BH68"/>
  <c r="BI68"/>
  <c r="BJ68"/>
  <c r="BP68" s="1"/>
  <c r="BG70"/>
  <c r="BH70"/>
  <c r="BI70"/>
  <c r="BJ70"/>
  <c r="BP70" s="1"/>
  <c r="BG71"/>
  <c r="BH71"/>
  <c r="BI71"/>
  <c r="BJ71"/>
  <c r="BP71" s="1"/>
  <c r="BH75"/>
  <c r="BI75"/>
  <c r="BJ75"/>
  <c r="BP75" s="1"/>
  <c r="BG76"/>
  <c r="BH76"/>
  <c r="BI76"/>
  <c r="BJ76"/>
  <c r="BP76" s="1"/>
  <c r="BG77"/>
  <c r="BH77"/>
  <c r="BI77"/>
  <c r="BJ77"/>
  <c r="BP77" s="1"/>
  <c r="BG78"/>
  <c r="BH78"/>
  <c r="BI78"/>
  <c r="BJ78"/>
  <c r="BP78" s="1"/>
  <c r="BG6"/>
  <c r="BH6"/>
  <c r="BI6"/>
  <c r="BJ6"/>
  <c r="BG5"/>
  <c r="AV5" i="6"/>
  <c r="AU6"/>
  <c r="AZ9" i="5"/>
  <c r="AZ10"/>
  <c r="AZ23"/>
  <c r="AZ28"/>
  <c r="AZ25"/>
  <c r="AZ26"/>
  <c r="AZ29"/>
  <c r="AZ30"/>
  <c r="AZ31"/>
  <c r="AZ32"/>
  <c r="AZ34"/>
  <c r="AZ35"/>
  <c r="AZ36"/>
  <c r="AZ37"/>
  <c r="AZ38"/>
  <c r="AZ40"/>
  <c r="AZ41"/>
  <c r="AZ43"/>
  <c r="AZ44"/>
  <c r="AZ45"/>
  <c r="AZ62"/>
  <c r="AZ64"/>
  <c r="AZ65"/>
  <c r="AZ66"/>
  <c r="AZ67"/>
  <c r="AZ68"/>
  <c r="AZ70"/>
  <c r="AZ71"/>
  <c r="AZ75"/>
  <c r="AZ76"/>
  <c r="AZ77"/>
  <c r="AZ78"/>
  <c r="AZ24"/>
  <c r="AZ5"/>
  <c r="AZ7"/>
  <c r="AZ6"/>
  <c r="AT6"/>
  <c r="J75"/>
  <c r="P75"/>
  <c r="V75"/>
  <c r="AB75"/>
  <c r="AH75"/>
  <c r="AN75"/>
  <c r="AT75"/>
  <c r="BF75"/>
  <c r="J76"/>
  <c r="P76"/>
  <c r="V76"/>
  <c r="AB76"/>
  <c r="AH76"/>
  <c r="AN76"/>
  <c r="AT76"/>
  <c r="BF76"/>
  <c r="BH5"/>
  <c r="BI5"/>
  <c r="AR46" i="6"/>
  <c r="AP46"/>
  <c r="AQ46"/>
  <c r="AN46"/>
  <c r="AU46"/>
  <c r="AU47"/>
  <c r="AQ48"/>
  <c r="AN48"/>
  <c r="AP48" s="1"/>
  <c r="AR48" s="1"/>
  <c r="AU48" s="1"/>
  <c r="AQ47"/>
  <c r="AN47"/>
  <c r="AP47" s="1"/>
  <c r="AR47" s="1"/>
  <c r="AQ45"/>
  <c r="AN45"/>
  <c r="AP45" s="1"/>
  <c r="AR45" s="1"/>
  <c r="AU45" s="1"/>
  <c r="AQ44"/>
  <c r="AN44"/>
  <c r="AP44" s="1"/>
  <c r="AR44" s="1"/>
  <c r="AU44" s="1"/>
  <c r="AQ43"/>
  <c r="AN43"/>
  <c r="AP43" s="1"/>
  <c r="AR43" s="1"/>
  <c r="AU43" s="1"/>
  <c r="AQ42"/>
  <c r="AN42"/>
  <c r="AP42" s="1"/>
  <c r="AR42" s="1"/>
  <c r="AU42" s="1"/>
  <c r="AQ40"/>
  <c r="AN40"/>
  <c r="AP40" s="1"/>
  <c r="AR40" s="1"/>
  <c r="AU40" s="1"/>
  <c r="AQ39"/>
  <c r="AN39"/>
  <c r="AP39" s="1"/>
  <c r="AR39" s="1"/>
  <c r="AU39" s="1"/>
  <c r="AQ38"/>
  <c r="AN38"/>
  <c r="AP38" s="1"/>
  <c r="AR38" s="1"/>
  <c r="AU38" s="1"/>
  <c r="AQ37"/>
  <c r="AN37"/>
  <c r="AP37" s="1"/>
  <c r="AR37" s="1"/>
  <c r="AU37" s="1"/>
  <c r="AQ36"/>
  <c r="AN36"/>
  <c r="AP36" s="1"/>
  <c r="AR36" s="1"/>
  <c r="AU36" s="1"/>
  <c r="AQ35"/>
  <c r="AN35"/>
  <c r="AP35" s="1"/>
  <c r="AR35" s="1"/>
  <c r="AU35" s="1"/>
  <c r="AQ34"/>
  <c r="AN34"/>
  <c r="AP34" s="1"/>
  <c r="AR34" s="1"/>
  <c r="AU34" s="1"/>
  <c r="AQ33"/>
  <c r="AN33"/>
  <c r="AP33" s="1"/>
  <c r="AR33" s="1"/>
  <c r="AU33" s="1"/>
  <c r="AQ32"/>
  <c r="AN32"/>
  <c r="AP32" s="1"/>
  <c r="AR32" s="1"/>
  <c r="AU32" s="1"/>
  <c r="AQ31"/>
  <c r="AN31"/>
  <c r="AP31" s="1"/>
  <c r="AR31" s="1"/>
  <c r="AU31" s="1"/>
  <c r="AQ30"/>
  <c r="AN30"/>
  <c r="AP30" s="1"/>
  <c r="AR30" s="1"/>
  <c r="AU30" s="1"/>
  <c r="AQ29"/>
  <c r="AN29"/>
  <c r="AP29" s="1"/>
  <c r="AR29" s="1"/>
  <c r="AU29" s="1"/>
  <c r="AQ28"/>
  <c r="AN28"/>
  <c r="AP28" s="1"/>
  <c r="AR28" s="1"/>
  <c r="AU28" s="1"/>
  <c r="AQ27"/>
  <c r="AN27"/>
  <c r="AP27" s="1"/>
  <c r="AR27" s="1"/>
  <c r="AU27" s="1"/>
  <c r="AQ26"/>
  <c r="AN26"/>
  <c r="AP26" s="1"/>
  <c r="AR26" s="1"/>
  <c r="AU26" s="1"/>
  <c r="AQ25"/>
  <c r="AN25"/>
  <c r="AP25" s="1"/>
  <c r="AR25" s="1"/>
  <c r="AU25" s="1"/>
  <c r="AQ23"/>
  <c r="AN23"/>
  <c r="AP23" s="1"/>
  <c r="AR23" s="1"/>
  <c r="AU23" s="1"/>
  <c r="AQ22"/>
  <c r="AN22"/>
  <c r="AP22" s="1"/>
  <c r="AR22" s="1"/>
  <c r="AU22" s="1"/>
  <c r="AQ21"/>
  <c r="AN21"/>
  <c r="AP21" s="1"/>
  <c r="AR21" s="1"/>
  <c r="AU21" s="1"/>
  <c r="AQ19"/>
  <c r="AN19"/>
  <c r="AP19" s="1"/>
  <c r="AR19" s="1"/>
  <c r="AU19" s="1"/>
  <c r="AQ18"/>
  <c r="AN18"/>
  <c r="AP18" s="1"/>
  <c r="AR18" s="1"/>
  <c r="AU18" s="1"/>
  <c r="AQ17"/>
  <c r="AN17"/>
  <c r="AP17" s="1"/>
  <c r="AR17" s="1"/>
  <c r="AU17" s="1"/>
  <c r="AQ16"/>
  <c r="AN16"/>
  <c r="AP16" s="1"/>
  <c r="AR16" s="1"/>
  <c r="AU16" s="1"/>
  <c r="AQ15"/>
  <c r="AN15"/>
  <c r="AP15" s="1"/>
  <c r="AR15" s="1"/>
  <c r="AU15" s="1"/>
  <c r="AQ14"/>
  <c r="AN14"/>
  <c r="AP14" s="1"/>
  <c r="AR14" s="1"/>
  <c r="AU14" s="1"/>
  <c r="AQ13"/>
  <c r="AN13"/>
  <c r="AP13" s="1"/>
  <c r="AR13" s="1"/>
  <c r="AU13" s="1"/>
  <c r="AQ12"/>
  <c r="AN12"/>
  <c r="AP12" s="1"/>
  <c r="AR12" s="1"/>
  <c r="AU12" s="1"/>
  <c r="AQ11"/>
  <c r="AN11"/>
  <c r="AP11" s="1"/>
  <c r="AR11" s="1"/>
  <c r="AU11" s="1"/>
  <c r="AQ10"/>
  <c r="AN10"/>
  <c r="AP10" s="1"/>
  <c r="AR10" s="1"/>
  <c r="AU10" s="1"/>
  <c r="AQ9"/>
  <c r="AN9"/>
  <c r="AP9" s="1"/>
  <c r="AR9" s="1"/>
  <c r="AU9" s="1"/>
  <c r="AQ8"/>
  <c r="AN8"/>
  <c r="AP8" s="1"/>
  <c r="AR8" s="1"/>
  <c r="AU8" s="1"/>
  <c r="AQ7"/>
  <c r="AN7"/>
  <c r="AP7" s="1"/>
  <c r="AR7" s="1"/>
  <c r="AU7" s="1"/>
  <c r="AZ6"/>
  <c r="AQ6"/>
  <c r="AN6"/>
  <c r="AP6" s="1"/>
  <c r="AR6" s="1"/>
  <c r="AQ5"/>
  <c r="AN5"/>
  <c r="AP5" s="1"/>
  <c r="AR5" s="1"/>
  <c r="AU5" s="1"/>
  <c r="AU41" i="7"/>
  <c r="AQ41"/>
  <c r="AR41"/>
  <c r="AP41"/>
  <c r="AN41"/>
  <c r="AU6"/>
  <c r="AQ47"/>
  <c r="AN47"/>
  <c r="AP47" s="1"/>
  <c r="AR47" s="1"/>
  <c r="AU47" s="1"/>
  <c r="AQ46"/>
  <c r="AN46"/>
  <c r="AP46" s="1"/>
  <c r="AR46" s="1"/>
  <c r="AU46" s="1"/>
  <c r="AQ45"/>
  <c r="AN45"/>
  <c r="AP45" s="1"/>
  <c r="AR45" s="1"/>
  <c r="AU45" s="1"/>
  <c r="AQ44"/>
  <c r="AN44"/>
  <c r="AP44" s="1"/>
  <c r="AR44" s="1"/>
  <c r="AU44" s="1"/>
  <c r="AQ43"/>
  <c r="AN43"/>
  <c r="AP43" s="1"/>
  <c r="AR43" s="1"/>
  <c r="AU43" s="1"/>
  <c r="AQ42"/>
  <c r="AN42"/>
  <c r="AP42" s="1"/>
  <c r="AR42" s="1"/>
  <c r="AU42" s="1"/>
  <c r="AQ40"/>
  <c r="AN40"/>
  <c r="AP40" s="1"/>
  <c r="AR40" s="1"/>
  <c r="AU40" s="1"/>
  <c r="AQ39"/>
  <c r="AN39"/>
  <c r="AP39" s="1"/>
  <c r="AR39" s="1"/>
  <c r="AU39" s="1"/>
  <c r="AQ38"/>
  <c r="AN38"/>
  <c r="AP38" s="1"/>
  <c r="AR38" s="1"/>
  <c r="AU38" s="1"/>
  <c r="AQ37"/>
  <c r="AN37"/>
  <c r="AP37" s="1"/>
  <c r="AR37" s="1"/>
  <c r="AU37" s="1"/>
  <c r="AQ36"/>
  <c r="AN36"/>
  <c r="AP36" s="1"/>
  <c r="AR36" s="1"/>
  <c r="AU36" s="1"/>
  <c r="AQ35"/>
  <c r="AN35"/>
  <c r="AP35" s="1"/>
  <c r="AR35" s="1"/>
  <c r="AU35" s="1"/>
  <c r="AQ34"/>
  <c r="AN34"/>
  <c r="AP34" s="1"/>
  <c r="AR34" s="1"/>
  <c r="AU34" s="1"/>
  <c r="AQ33"/>
  <c r="AN33"/>
  <c r="AP33" s="1"/>
  <c r="AR33" s="1"/>
  <c r="AU33" s="1"/>
  <c r="AQ32"/>
  <c r="AN32"/>
  <c r="AP32" s="1"/>
  <c r="AR32" s="1"/>
  <c r="AU32" s="1"/>
  <c r="AQ31"/>
  <c r="AN31"/>
  <c r="AP31" s="1"/>
  <c r="AR31" s="1"/>
  <c r="AU31" s="1"/>
  <c r="AQ30"/>
  <c r="AN30"/>
  <c r="AP30" s="1"/>
  <c r="AR30" s="1"/>
  <c r="AU30" s="1"/>
  <c r="AQ29"/>
  <c r="AN29"/>
  <c r="AP29" s="1"/>
  <c r="AR29" s="1"/>
  <c r="AU29" s="1"/>
  <c r="AQ28"/>
  <c r="AN28"/>
  <c r="AP28" s="1"/>
  <c r="AR28" s="1"/>
  <c r="AU28" s="1"/>
  <c r="AQ27"/>
  <c r="AN27"/>
  <c r="AP27" s="1"/>
  <c r="AR27" s="1"/>
  <c r="AU27" s="1"/>
  <c r="AQ26"/>
  <c r="AN26"/>
  <c r="AP26" s="1"/>
  <c r="AR26" s="1"/>
  <c r="AU26" s="1"/>
  <c r="AQ25"/>
  <c r="AN25"/>
  <c r="AP25" s="1"/>
  <c r="AR25" s="1"/>
  <c r="AU25" s="1"/>
  <c r="AQ23"/>
  <c r="AN23"/>
  <c r="AP23" s="1"/>
  <c r="AR23" s="1"/>
  <c r="AU23" s="1"/>
  <c r="AQ22"/>
  <c r="AN22"/>
  <c r="AP22" s="1"/>
  <c r="AR22" s="1"/>
  <c r="AU22" s="1"/>
  <c r="AQ21"/>
  <c r="AN21"/>
  <c r="AP21" s="1"/>
  <c r="AR21" s="1"/>
  <c r="AU21" s="1"/>
  <c r="AQ19"/>
  <c r="AN19"/>
  <c r="AP19" s="1"/>
  <c r="AR19" s="1"/>
  <c r="AU19" s="1"/>
  <c r="AQ18"/>
  <c r="AN18"/>
  <c r="AP18" s="1"/>
  <c r="AR18" s="1"/>
  <c r="AU18" s="1"/>
  <c r="AQ17"/>
  <c r="AN17"/>
  <c r="AP17" s="1"/>
  <c r="AR17" s="1"/>
  <c r="AU17" s="1"/>
  <c r="AQ16"/>
  <c r="AN16"/>
  <c r="AP16" s="1"/>
  <c r="AR16" s="1"/>
  <c r="AU16" s="1"/>
  <c r="AQ15"/>
  <c r="AN15"/>
  <c r="AP15" s="1"/>
  <c r="AR15" s="1"/>
  <c r="AU15" s="1"/>
  <c r="AQ14"/>
  <c r="AP14"/>
  <c r="AR14" s="1"/>
  <c r="AU14" s="1"/>
  <c r="AQ13"/>
  <c r="AN13"/>
  <c r="AP13" s="1"/>
  <c r="AR13" s="1"/>
  <c r="AU13" s="1"/>
  <c r="AQ12"/>
  <c r="AN12"/>
  <c r="AP12" s="1"/>
  <c r="AR12" s="1"/>
  <c r="AU12" s="1"/>
  <c r="AQ11"/>
  <c r="AN11"/>
  <c r="AP11" s="1"/>
  <c r="AR11" s="1"/>
  <c r="AU11" s="1"/>
  <c r="AQ10"/>
  <c r="AN10"/>
  <c r="AP10" s="1"/>
  <c r="AR10" s="1"/>
  <c r="AU10" s="1"/>
  <c r="AQ9"/>
  <c r="AN9"/>
  <c r="AP9" s="1"/>
  <c r="AR9" s="1"/>
  <c r="AU9" s="1"/>
  <c r="AQ8"/>
  <c r="AN8"/>
  <c r="AP8" s="1"/>
  <c r="AR8" s="1"/>
  <c r="AU8" s="1"/>
  <c r="AQ7"/>
  <c r="AN7"/>
  <c r="AP7" s="1"/>
  <c r="AR7" s="1"/>
  <c r="AU7" s="1"/>
  <c r="AZ6"/>
  <c r="AQ6"/>
  <c r="AN6"/>
  <c r="AP6" s="1"/>
  <c r="AR6" s="1"/>
  <c r="AQ5"/>
  <c r="AN5"/>
  <c r="AP5" s="1"/>
  <c r="AR5" s="1"/>
  <c r="AU5" s="1"/>
  <c r="AZ8" i="5" l="1"/>
  <c r="AZ79"/>
  <c r="AZ69"/>
  <c r="AZ63"/>
  <c r="AZ42"/>
  <c r="AZ39"/>
  <c r="AZ33"/>
  <c r="AZ27"/>
  <c r="AZ22"/>
  <c r="BJ39"/>
  <c r="BJ33"/>
  <c r="BJ27"/>
  <c r="BJ22"/>
  <c r="BJ69"/>
  <c r="BJ63"/>
  <c r="BJ61"/>
  <c r="BJ42"/>
  <c r="BJ5"/>
  <c r="BJ8" s="1"/>
  <c r="B20" i="6"/>
  <c r="B6"/>
  <c r="AZ5"/>
  <c r="B5"/>
  <c r="AZ7"/>
  <c r="B7"/>
  <c r="AZ8"/>
  <c r="B8"/>
  <c r="AZ9"/>
  <c r="AV9"/>
  <c r="B9"/>
  <c r="AZ10"/>
  <c r="B10"/>
  <c r="AZ11"/>
  <c r="B11"/>
  <c r="AZ12"/>
  <c r="B12"/>
  <c r="AZ13"/>
  <c r="AV13"/>
  <c r="B13"/>
  <c r="AZ14"/>
  <c r="B14"/>
  <c r="AZ15"/>
  <c r="B15"/>
  <c r="AZ16"/>
  <c r="B16"/>
  <c r="AZ17"/>
  <c r="AV17"/>
  <c r="B17"/>
  <c r="AZ18"/>
  <c r="B18"/>
  <c r="AZ19"/>
  <c r="B19"/>
  <c r="AZ21"/>
  <c r="B21"/>
  <c r="AZ22"/>
  <c r="AV22"/>
  <c r="B22"/>
  <c r="AZ23"/>
  <c r="B23"/>
  <c r="AZ25"/>
  <c r="B25"/>
  <c r="AZ26"/>
  <c r="B26"/>
  <c r="AZ27"/>
  <c r="AV27"/>
  <c r="B27"/>
  <c r="AZ28"/>
  <c r="B28"/>
  <c r="AZ29"/>
  <c r="B29"/>
  <c r="AZ30"/>
  <c r="B30"/>
  <c r="AZ31"/>
  <c r="AV31"/>
  <c r="B31"/>
  <c r="AZ32"/>
  <c r="B32"/>
  <c r="AZ33"/>
  <c r="B33"/>
  <c r="AZ34"/>
  <c r="B34"/>
  <c r="AZ35"/>
  <c r="AV35"/>
  <c r="B35"/>
  <c r="AZ36"/>
  <c r="B36"/>
  <c r="AZ37"/>
  <c r="B37"/>
  <c r="AZ38"/>
  <c r="B38"/>
  <c r="AZ39"/>
  <c r="AV39"/>
  <c r="B39"/>
  <c r="AZ40"/>
  <c r="B40"/>
  <c r="AZ42"/>
  <c r="B42"/>
  <c r="AZ43"/>
  <c r="B43"/>
  <c r="AZ44"/>
  <c r="AV44"/>
  <c r="A44" s="1"/>
  <c r="B44"/>
  <c r="AZ45"/>
  <c r="B45"/>
  <c r="AZ47"/>
  <c r="B47"/>
  <c r="AZ48"/>
  <c r="B48"/>
  <c r="B20" i="7"/>
  <c r="B6"/>
  <c r="AZ5"/>
  <c r="AV5"/>
  <c r="B5"/>
  <c r="AZ7"/>
  <c r="B7"/>
  <c r="AZ8"/>
  <c r="B8"/>
  <c r="AZ9"/>
  <c r="AV9"/>
  <c r="B9"/>
  <c r="AZ10"/>
  <c r="B10"/>
  <c r="AZ11"/>
  <c r="B11"/>
  <c r="AZ12"/>
  <c r="B12"/>
  <c r="AZ13"/>
  <c r="AV13"/>
  <c r="B13"/>
  <c r="AZ14"/>
  <c r="B14"/>
  <c r="AZ15"/>
  <c r="B15"/>
  <c r="AZ16"/>
  <c r="B16"/>
  <c r="AZ17"/>
  <c r="AV17"/>
  <c r="B17"/>
  <c r="AZ18"/>
  <c r="B18"/>
  <c r="AZ19"/>
  <c r="B19"/>
  <c r="AZ21"/>
  <c r="B21"/>
  <c r="AZ22"/>
  <c r="AV22"/>
  <c r="B22"/>
  <c r="AZ23"/>
  <c r="B23"/>
  <c r="AZ25"/>
  <c r="B25"/>
  <c r="AZ26"/>
  <c r="B26"/>
  <c r="AZ27"/>
  <c r="AV27"/>
  <c r="B27"/>
  <c r="AZ28"/>
  <c r="B28"/>
  <c r="AZ29"/>
  <c r="B29"/>
  <c r="AZ30"/>
  <c r="B30"/>
  <c r="AZ31"/>
  <c r="AV31"/>
  <c r="B31"/>
  <c r="AZ32"/>
  <c r="B32"/>
  <c r="AZ33"/>
  <c r="B33"/>
  <c r="AZ34"/>
  <c r="B34"/>
  <c r="AZ35"/>
  <c r="AV35"/>
  <c r="B35"/>
  <c r="AZ36"/>
  <c r="B36"/>
  <c r="AZ37"/>
  <c r="B37"/>
  <c r="AZ38"/>
  <c r="B38"/>
  <c r="AZ39"/>
  <c r="B39"/>
  <c r="AZ40"/>
  <c r="B40"/>
  <c r="AZ42"/>
  <c r="B42"/>
  <c r="AZ43"/>
  <c r="B43"/>
  <c r="AZ44"/>
  <c r="AV44"/>
  <c r="A44" s="1"/>
  <c r="B44"/>
  <c r="AZ45"/>
  <c r="B45"/>
  <c r="AZ46"/>
  <c r="B46"/>
  <c r="AZ47"/>
  <c r="B47"/>
  <c r="AN64" i="5"/>
  <c r="AN65"/>
  <c r="AN66"/>
  <c r="AN67"/>
  <c r="AN68"/>
  <c r="AN69"/>
  <c r="AN70"/>
  <c r="AN71"/>
  <c r="AN77"/>
  <c r="AN78"/>
  <c r="AN79"/>
  <c r="BF41"/>
  <c r="AT41"/>
  <c r="AN41"/>
  <c r="AH41"/>
  <c r="AB41"/>
  <c r="V41"/>
  <c r="P41"/>
  <c r="J41"/>
  <c r="BF35"/>
  <c r="AT35"/>
  <c r="AN35"/>
  <c r="AH35"/>
  <c r="AB35"/>
  <c r="AB34"/>
  <c r="V35"/>
  <c r="P35"/>
  <c r="J35"/>
  <c r="J29"/>
  <c r="P29"/>
  <c r="V29"/>
  <c r="AB29"/>
  <c r="AH29"/>
  <c r="AN29"/>
  <c r="AT29"/>
  <c r="BF7"/>
  <c r="AT7"/>
  <c r="AN7"/>
  <c r="AH7"/>
  <c r="AB7"/>
  <c r="V7"/>
  <c r="P7"/>
  <c r="J7"/>
  <c r="AN7" i="2"/>
  <c r="AP7" s="1"/>
  <c r="AQ7"/>
  <c r="V34" i="5"/>
  <c r="V36"/>
  <c r="V38"/>
  <c r="P34"/>
  <c r="P36"/>
  <c r="P38"/>
  <c r="V5"/>
  <c r="V6"/>
  <c r="P5"/>
  <c r="P6"/>
  <c r="V9"/>
  <c r="V10"/>
  <c r="P9"/>
  <c r="P10"/>
  <c r="V23"/>
  <c r="V25"/>
  <c r="V26"/>
  <c r="V24"/>
  <c r="P23"/>
  <c r="P24"/>
  <c r="P25"/>
  <c r="P26"/>
  <c r="V28"/>
  <c r="V31"/>
  <c r="V32"/>
  <c r="V30"/>
  <c r="P28"/>
  <c r="P30"/>
  <c r="P32"/>
  <c r="P31"/>
  <c r="V37"/>
  <c r="P37"/>
  <c r="V40"/>
  <c r="P40"/>
  <c r="V43"/>
  <c r="V44"/>
  <c r="V45"/>
  <c r="P43"/>
  <c r="P44"/>
  <c r="P45"/>
  <c r="V62"/>
  <c r="P62"/>
  <c r="V64"/>
  <c r="V65"/>
  <c r="V66"/>
  <c r="V67"/>
  <c r="V68"/>
  <c r="P64"/>
  <c r="P65"/>
  <c r="P67"/>
  <c r="P68"/>
  <c r="P66"/>
  <c r="V70"/>
  <c r="V71"/>
  <c r="V77"/>
  <c r="V78"/>
  <c r="P70"/>
  <c r="P77"/>
  <c r="P78"/>
  <c r="P71"/>
  <c r="J70"/>
  <c r="J77"/>
  <c r="J78"/>
  <c r="J71"/>
  <c r="J62"/>
  <c r="J40"/>
  <c r="J28"/>
  <c r="J31"/>
  <c r="J32"/>
  <c r="J30"/>
  <c r="J9"/>
  <c r="J10"/>
  <c r="J64"/>
  <c r="J65"/>
  <c r="J66"/>
  <c r="J67"/>
  <c r="J68"/>
  <c r="J43"/>
  <c r="J44"/>
  <c r="J45"/>
  <c r="J34"/>
  <c r="J37"/>
  <c r="J38"/>
  <c r="J36"/>
  <c r="J23"/>
  <c r="J24"/>
  <c r="J26"/>
  <c r="J25"/>
  <c r="J6"/>
  <c r="J5"/>
  <c r="BF37"/>
  <c r="P79" l="1"/>
  <c r="A39" i="6"/>
  <c r="A35"/>
  <c r="A31"/>
  <c r="A27"/>
  <c r="A22"/>
  <c r="A17"/>
  <c r="A13"/>
  <c r="A9"/>
  <c r="A5"/>
  <c r="A39" i="7"/>
  <c r="A35"/>
  <c r="A31"/>
  <c r="A27"/>
  <c r="A22"/>
  <c r="A17"/>
  <c r="A13"/>
  <c r="A9"/>
  <c r="A5"/>
  <c r="AR7" i="2"/>
  <c r="AU7" s="1"/>
  <c r="V42" i="5"/>
  <c r="AZ7" i="2"/>
  <c r="AT64" i="5"/>
  <c r="AT66"/>
  <c r="AT67"/>
  <c r="AT68"/>
  <c r="AT65"/>
  <c r="AT43"/>
  <c r="AT45"/>
  <c r="AT44"/>
  <c r="AT34"/>
  <c r="AT37"/>
  <c r="AT36"/>
  <c r="AT23"/>
  <c r="AT25"/>
  <c r="AT26"/>
  <c r="AT24"/>
  <c r="AT70"/>
  <c r="AT77"/>
  <c r="AT78"/>
  <c r="AT71"/>
  <c r="AT62"/>
  <c r="AT40"/>
  <c r="AT31"/>
  <c r="AT32"/>
  <c r="AT30"/>
  <c r="AT28"/>
  <c r="AT38"/>
  <c r="AT5"/>
  <c r="BF70"/>
  <c r="BF71"/>
  <c r="BF77"/>
  <c r="BF78"/>
  <c r="BF64"/>
  <c r="BF65"/>
  <c r="BF66"/>
  <c r="BF67"/>
  <c r="BF68"/>
  <c r="BF62"/>
  <c r="BF43"/>
  <c r="BF45"/>
  <c r="BF44"/>
  <c r="BF40"/>
  <c r="BF9"/>
  <c r="BF10"/>
  <c r="BF23"/>
  <c r="BF26"/>
  <c r="BF25"/>
  <c r="BF24"/>
  <c r="AT9"/>
  <c r="AT10"/>
  <c r="BF28"/>
  <c r="BF31"/>
  <c r="BF32"/>
  <c r="BF38"/>
  <c r="BF36"/>
  <c r="BF5"/>
  <c r="BF6"/>
  <c r="BF34"/>
  <c r="BF30"/>
  <c r="AB5"/>
  <c r="AH5"/>
  <c r="AN5"/>
  <c r="AB6"/>
  <c r="AH6"/>
  <c r="AN6"/>
  <c r="J8"/>
  <c r="P8"/>
  <c r="V8"/>
  <c r="AB9"/>
  <c r="AH9"/>
  <c r="AN9"/>
  <c r="BP9"/>
  <c r="AB10"/>
  <c r="AH10"/>
  <c r="AN10"/>
  <c r="BP10"/>
  <c r="J22"/>
  <c r="P22"/>
  <c r="V22"/>
  <c r="AH22"/>
  <c r="AN22"/>
  <c r="AB23"/>
  <c r="AH23"/>
  <c r="AN23"/>
  <c r="BP23"/>
  <c r="AB24"/>
  <c r="AH24"/>
  <c r="AN24"/>
  <c r="BP24"/>
  <c r="AB25"/>
  <c r="AH25"/>
  <c r="AN25"/>
  <c r="AB26"/>
  <c r="AH26"/>
  <c r="AN26"/>
  <c r="J27"/>
  <c r="P27"/>
  <c r="V27"/>
  <c r="AH27"/>
  <c r="AB28"/>
  <c r="AH28"/>
  <c r="AN28"/>
  <c r="AB30"/>
  <c r="AH30"/>
  <c r="AN30"/>
  <c r="BP30"/>
  <c r="AB31"/>
  <c r="AH31"/>
  <c r="AN31"/>
  <c r="BP31"/>
  <c r="AB32"/>
  <c r="AH32"/>
  <c r="AN32"/>
  <c r="J33"/>
  <c r="P33"/>
  <c r="V33"/>
  <c r="AH33"/>
  <c r="AH34"/>
  <c r="AN34"/>
  <c r="AB36"/>
  <c r="AH36"/>
  <c r="AN36"/>
  <c r="BP36"/>
  <c r="AB37"/>
  <c r="AH37"/>
  <c r="AN37"/>
  <c r="AB38"/>
  <c r="AH38"/>
  <c r="AN38"/>
  <c r="BP38"/>
  <c r="J39"/>
  <c r="P39"/>
  <c r="V39"/>
  <c r="AB40"/>
  <c r="AH40"/>
  <c r="AN40"/>
  <c r="J42"/>
  <c r="P42"/>
  <c r="AB42"/>
  <c r="AH42"/>
  <c r="AN42"/>
  <c r="AB43"/>
  <c r="AH43"/>
  <c r="AN43"/>
  <c r="AB44"/>
  <c r="AH44"/>
  <c r="AN44"/>
  <c r="AB45"/>
  <c r="AH45"/>
  <c r="AN45"/>
  <c r="J61"/>
  <c r="P61"/>
  <c r="V61"/>
  <c r="AB62"/>
  <c r="AH62"/>
  <c r="AN62"/>
  <c r="AN63" s="1"/>
  <c r="J63"/>
  <c r="P63"/>
  <c r="V63"/>
  <c r="AT63"/>
  <c r="AB64"/>
  <c r="AH64"/>
  <c r="AB65"/>
  <c r="AH65"/>
  <c r="AB66"/>
  <c r="AH66"/>
  <c r="AB67"/>
  <c r="AH67"/>
  <c r="AB68"/>
  <c r="AH68"/>
  <c r="J69"/>
  <c r="P69"/>
  <c r="V69"/>
  <c r="AH69"/>
  <c r="BF69"/>
  <c r="AB70"/>
  <c r="AH70"/>
  <c r="AB71"/>
  <c r="AH71"/>
  <c r="AB77"/>
  <c r="AH77"/>
  <c r="AB78"/>
  <c r="AH78"/>
  <c r="J79"/>
  <c r="V79"/>
  <c r="AT79"/>
  <c r="AN5" i="2"/>
  <c r="AP5" s="1"/>
  <c r="AQ5"/>
  <c r="AN6"/>
  <c r="AP6" s="1"/>
  <c r="AQ6"/>
  <c r="AN8"/>
  <c r="AP8" s="1"/>
  <c r="AQ8"/>
  <c r="AN9"/>
  <c r="AP9" s="1"/>
  <c r="AQ9"/>
  <c r="AN10"/>
  <c r="AP10" s="1"/>
  <c r="AQ10"/>
  <c r="AN11"/>
  <c r="AP11" s="1"/>
  <c r="AQ11"/>
  <c r="AN12"/>
  <c r="AP12" s="1"/>
  <c r="AQ12"/>
  <c r="AN13"/>
  <c r="AP13" s="1"/>
  <c r="AQ13"/>
  <c r="AN14"/>
  <c r="AP14" s="1"/>
  <c r="AQ14"/>
  <c r="AN15"/>
  <c r="AP15" s="1"/>
  <c r="AQ15"/>
  <c r="AN16"/>
  <c r="AP16" s="1"/>
  <c r="AQ16"/>
  <c r="AN17"/>
  <c r="AP17" s="1"/>
  <c r="AQ17"/>
  <c r="AN18"/>
  <c r="AP18" s="1"/>
  <c r="AQ18"/>
  <c r="AN19"/>
  <c r="AP19" s="1"/>
  <c r="AQ19"/>
  <c r="AN21"/>
  <c r="AP21" s="1"/>
  <c r="AQ21"/>
  <c r="AN22"/>
  <c r="AP22" s="1"/>
  <c r="AQ22"/>
  <c r="AN23"/>
  <c r="AP23" s="1"/>
  <c r="AQ23"/>
  <c r="AN25"/>
  <c r="AP25" s="1"/>
  <c r="AQ25"/>
  <c r="AN26"/>
  <c r="AP26" s="1"/>
  <c r="AQ26"/>
  <c r="AN27"/>
  <c r="AP27" s="1"/>
  <c r="AQ27"/>
  <c r="AN28"/>
  <c r="AP28" s="1"/>
  <c r="AQ28"/>
  <c r="AN29"/>
  <c r="AP29" s="1"/>
  <c r="AQ29"/>
  <c r="AN30"/>
  <c r="AP30" s="1"/>
  <c r="AQ30"/>
  <c r="AN31"/>
  <c r="AP31" s="1"/>
  <c r="AQ31"/>
  <c r="AN32"/>
  <c r="AP32" s="1"/>
  <c r="AQ32"/>
  <c r="AN33"/>
  <c r="AP33" s="1"/>
  <c r="AQ33"/>
  <c r="AN34"/>
  <c r="AP34" s="1"/>
  <c r="AQ34"/>
  <c r="AN35"/>
  <c r="AP35" s="1"/>
  <c r="AQ35"/>
  <c r="AN36"/>
  <c r="AP36" s="1"/>
  <c r="AQ36"/>
  <c r="AN37"/>
  <c r="AP37" s="1"/>
  <c r="AQ37"/>
  <c r="AN38"/>
  <c r="AP38" s="1"/>
  <c r="AQ38"/>
  <c r="AN39"/>
  <c r="AP39" s="1"/>
  <c r="AQ39"/>
  <c r="AN40"/>
  <c r="AP40" s="1"/>
  <c r="AQ40"/>
  <c r="AN42"/>
  <c r="AP42" s="1"/>
  <c r="AQ42"/>
  <c r="AN43"/>
  <c r="AP43" s="1"/>
  <c r="AQ43"/>
  <c r="AN44"/>
  <c r="AP44" s="1"/>
  <c r="AQ44"/>
  <c r="AN45"/>
  <c r="AP45" s="1"/>
  <c r="AQ45"/>
  <c r="AN46"/>
  <c r="AP46" s="1"/>
  <c r="AQ46"/>
  <c r="AN47"/>
  <c r="AP47" s="1"/>
  <c r="AQ47"/>
  <c r="AR46" l="1"/>
  <c r="AU46" s="1"/>
  <c r="AZ46" s="1"/>
  <c r="AT33" i="5"/>
  <c r="AT39"/>
  <c r="AN8"/>
  <c r="BF61"/>
  <c r="BF63"/>
  <c r="AB8"/>
  <c r="AT22"/>
  <c r="AT69"/>
  <c r="AN61"/>
  <c r="BF79"/>
  <c r="AT8"/>
  <c r="BF42"/>
  <c r="AB79"/>
  <c r="AT27"/>
  <c r="AB61"/>
  <c r="AB63"/>
  <c r="AN39"/>
  <c r="BF33"/>
  <c r="BF22"/>
  <c r="AH63"/>
  <c r="AB39"/>
  <c r="AN33"/>
  <c r="AB33"/>
  <c r="AN27"/>
  <c r="AB27"/>
  <c r="AH39"/>
  <c r="AB22"/>
  <c r="AH79"/>
  <c r="AB69"/>
  <c r="AH61"/>
  <c r="AH8"/>
  <c r="BF27"/>
  <c r="BO64"/>
  <c r="BJ79"/>
  <c r="BO70" s="1"/>
  <c r="BP34"/>
  <c r="BP32"/>
  <c r="BP28"/>
  <c r="BP37"/>
  <c r="BP6"/>
  <c r="BP26"/>
  <c r="AR22" i="2"/>
  <c r="AU22" s="1"/>
  <c r="AZ22" s="1"/>
  <c r="AR19"/>
  <c r="AU19" s="1"/>
  <c r="AZ19" s="1"/>
  <c r="AR38"/>
  <c r="AU38" s="1"/>
  <c r="AZ38" s="1"/>
  <c r="AR36"/>
  <c r="AU36" s="1"/>
  <c r="AZ36" s="1"/>
  <c r="AR29"/>
  <c r="AU29" s="1"/>
  <c r="AZ29" s="1"/>
  <c r="AR26"/>
  <c r="AU26" s="1"/>
  <c r="AZ26" s="1"/>
  <c r="AR5"/>
  <c r="AU5" s="1"/>
  <c r="AR14"/>
  <c r="AU14" s="1"/>
  <c r="AZ14" s="1"/>
  <c r="AR10"/>
  <c r="AU10" s="1"/>
  <c r="AZ10" s="1"/>
  <c r="AR27"/>
  <c r="AU27" s="1"/>
  <c r="AR17"/>
  <c r="AU17" s="1"/>
  <c r="AR15"/>
  <c r="AU15" s="1"/>
  <c r="AZ15" s="1"/>
  <c r="AR11"/>
  <c r="AU11" s="1"/>
  <c r="AZ11" s="1"/>
  <c r="AR6"/>
  <c r="AR47"/>
  <c r="AU47" s="1"/>
  <c r="AZ47" s="1"/>
  <c r="AR45"/>
  <c r="AU45" s="1"/>
  <c r="AZ45" s="1"/>
  <c r="AR37"/>
  <c r="AU37" s="1"/>
  <c r="AZ37" s="1"/>
  <c r="AR35"/>
  <c r="AU35" s="1"/>
  <c r="AZ35" s="1"/>
  <c r="AR30"/>
  <c r="AU30" s="1"/>
  <c r="AZ30" s="1"/>
  <c r="AR28"/>
  <c r="AU28" s="1"/>
  <c r="AZ28" s="1"/>
  <c r="AR25"/>
  <c r="AU25" s="1"/>
  <c r="AZ25" s="1"/>
  <c r="AR23"/>
  <c r="AU23" s="1"/>
  <c r="AZ23" s="1"/>
  <c r="AR21"/>
  <c r="AU21" s="1"/>
  <c r="AZ21" s="1"/>
  <c r="AR18"/>
  <c r="AU18" s="1"/>
  <c r="AZ18" s="1"/>
  <c r="AR16"/>
  <c r="AU16" s="1"/>
  <c r="AZ16" s="1"/>
  <c r="AR13"/>
  <c r="AU13" s="1"/>
  <c r="AZ13" s="1"/>
  <c r="AR12"/>
  <c r="AU12" s="1"/>
  <c r="AZ12" s="1"/>
  <c r="AR9"/>
  <c r="AU9" s="1"/>
  <c r="AZ9" s="1"/>
  <c r="AR8"/>
  <c r="AU8" s="1"/>
  <c r="AZ8" s="1"/>
  <c r="AR44"/>
  <c r="AU44" s="1"/>
  <c r="AZ44" s="1"/>
  <c r="AZ27"/>
  <c r="AZ5"/>
  <c r="AR33"/>
  <c r="AU33" s="1"/>
  <c r="AZ33" s="1"/>
  <c r="AR31"/>
  <c r="AU31" s="1"/>
  <c r="AZ31" s="1"/>
  <c r="AR40"/>
  <c r="AU40" s="1"/>
  <c r="AZ40" s="1"/>
  <c r="AR43"/>
  <c r="AU43" s="1"/>
  <c r="AZ43" s="1"/>
  <c r="AR42"/>
  <c r="AU42" s="1"/>
  <c r="AZ42" s="1"/>
  <c r="AR39"/>
  <c r="AU39" s="1"/>
  <c r="AZ39" s="1"/>
  <c r="AR32"/>
  <c r="AU32" s="1"/>
  <c r="AR34"/>
  <c r="AU34" s="1"/>
  <c r="AZ34" s="1"/>
  <c r="AZ32"/>
  <c r="BO43" i="5"/>
  <c r="AT61"/>
  <c r="AT42"/>
  <c r="BO40"/>
  <c r="BP25"/>
  <c r="BF8"/>
  <c r="BF39"/>
  <c r="AZ17" i="2" l="1"/>
  <c r="B20"/>
  <c r="BP5" i="5"/>
  <c r="BK41"/>
  <c r="BK29"/>
  <c r="BK7"/>
  <c r="BK35"/>
  <c r="BO62"/>
  <c r="BO34"/>
  <c r="BO28"/>
  <c r="BO5"/>
  <c r="BO9"/>
  <c r="BO23"/>
  <c r="BK6"/>
  <c r="BK28"/>
  <c r="BK10"/>
  <c r="BK31"/>
  <c r="BK43"/>
  <c r="BK64"/>
  <c r="BK66"/>
  <c r="BK71"/>
  <c r="BK78"/>
  <c r="BK9"/>
  <c r="BK25"/>
  <c r="BK30"/>
  <c r="BK36"/>
  <c r="BK70"/>
  <c r="BK77"/>
  <c r="BK24"/>
  <c r="BK40"/>
  <c r="BK45"/>
  <c r="BK68"/>
  <c r="BK23"/>
  <c r="BK38"/>
  <c r="BK44"/>
  <c r="BK62"/>
  <c r="BK65"/>
  <c r="BK67"/>
  <c r="BK5"/>
  <c r="BK26"/>
  <c r="BK37"/>
  <c r="BK32"/>
  <c r="BK34"/>
  <c r="B42" i="2"/>
  <c r="B36"/>
  <c r="B6"/>
  <c r="AZ6"/>
  <c r="B47"/>
  <c r="B38"/>
  <c r="B33"/>
  <c r="AV13"/>
  <c r="B7"/>
  <c r="B28"/>
  <c r="B18"/>
  <c r="B30"/>
  <c r="B25"/>
  <c r="B5"/>
  <c r="B12"/>
  <c r="AV22"/>
  <c r="B21"/>
  <c r="AV5"/>
  <c r="AV44"/>
  <c r="AV17"/>
  <c r="B45"/>
  <c r="B40"/>
  <c r="B37"/>
  <c r="B34"/>
  <c r="B32"/>
  <c r="B29"/>
  <c r="B26"/>
  <c r="B23"/>
  <c r="B19"/>
  <c r="B15"/>
  <c r="B10"/>
  <c r="B46"/>
  <c r="AV35"/>
  <c r="AV27"/>
  <c r="AV9"/>
  <c r="B16"/>
  <c r="B14"/>
  <c r="B11"/>
  <c r="B8"/>
  <c r="AV31"/>
  <c r="AV39"/>
  <c r="B17"/>
  <c r="B43"/>
  <c r="B39"/>
  <c r="B27"/>
  <c r="B13"/>
  <c r="B44"/>
  <c r="B35"/>
  <c r="B31"/>
  <c r="B22"/>
  <c r="B9"/>
  <c r="A31"/>
  <c r="BL62" i="5"/>
  <c r="BK46" l="1"/>
  <c r="BK47"/>
  <c r="BK48"/>
  <c r="BK49"/>
  <c r="BK50"/>
  <c r="BK51"/>
  <c r="BK52"/>
  <c r="BK53"/>
  <c r="BK54"/>
  <c r="BK55"/>
  <c r="BK56"/>
  <c r="BK57"/>
  <c r="BK58"/>
  <c r="BK59"/>
  <c r="BK60"/>
  <c r="BK21"/>
  <c r="BK20"/>
  <c r="BK19"/>
  <c r="BK18"/>
  <c r="BK17"/>
  <c r="BK16"/>
  <c r="BK15"/>
  <c r="BK14"/>
  <c r="BK13"/>
  <c r="BK12"/>
  <c r="BK11"/>
  <c r="BK74"/>
  <c r="BK73"/>
  <c r="BK72"/>
  <c r="BK76"/>
  <c r="BK75"/>
  <c r="BL23"/>
  <c r="BL70"/>
  <c r="BL5"/>
  <c r="BL28"/>
  <c r="BL43"/>
  <c r="BL40"/>
  <c r="BL34"/>
  <c r="BL64"/>
  <c r="BL9"/>
  <c r="A44" i="2"/>
  <c r="A5"/>
  <c r="A9"/>
  <c r="A39"/>
  <c r="A22"/>
  <c r="A35"/>
  <c r="A27"/>
  <c r="A17"/>
  <c r="A13"/>
</calcChain>
</file>

<file path=xl/sharedStrings.xml><?xml version="1.0" encoding="utf-8"?>
<sst xmlns="http://schemas.openxmlformats.org/spreadsheetml/2006/main" count="520" uniqueCount="170">
  <si>
    <t>チーム名</t>
    <rPh sb="3" eb="4">
      <t>メイ</t>
    </rPh>
    <phoneticPr fontId="1"/>
  </si>
  <si>
    <t>選手名</t>
    <rPh sb="0" eb="2">
      <t>センシュ</t>
    </rPh>
    <rPh sb="2" eb="3">
      <t>メイ</t>
    </rPh>
    <phoneticPr fontId="1"/>
  </si>
  <si>
    <t>学年</t>
    <rPh sb="0" eb="2">
      <t>ガクネン</t>
    </rPh>
    <phoneticPr fontId="1"/>
  </si>
  <si>
    <t>日大Aチーム</t>
    <rPh sb="0" eb="2">
      <t>ニチダイ</t>
    </rPh>
    <phoneticPr fontId="1"/>
  </si>
  <si>
    <t>日大Bチーム</t>
    <rPh sb="0" eb="2">
      <t>ニチダイ</t>
    </rPh>
    <phoneticPr fontId="1"/>
  </si>
  <si>
    <t>東海Aチーム</t>
    <rPh sb="0" eb="2">
      <t>トウカイ</t>
    </rPh>
    <phoneticPr fontId="1"/>
  </si>
  <si>
    <t>東海Bチーム</t>
    <rPh sb="0" eb="2">
      <t>トウカイ</t>
    </rPh>
    <phoneticPr fontId="1"/>
  </si>
  <si>
    <t>青山Aチーム</t>
    <rPh sb="0" eb="2">
      <t>アオヤマ</t>
    </rPh>
    <phoneticPr fontId="1"/>
  </si>
  <si>
    <t>青山Bチーム</t>
    <rPh sb="0" eb="2">
      <t>アオヤマ</t>
    </rPh>
    <phoneticPr fontId="1"/>
  </si>
  <si>
    <t>学習院Aチーム</t>
    <rPh sb="0" eb="3">
      <t>ガクシュウイン</t>
    </rPh>
    <phoneticPr fontId="1"/>
  </si>
  <si>
    <t>学習院Bチーム</t>
    <rPh sb="0" eb="3">
      <t>ガクシュウイン</t>
    </rPh>
    <phoneticPr fontId="1"/>
  </si>
  <si>
    <t>距離点</t>
    <rPh sb="0" eb="2">
      <t>キョリ</t>
    </rPh>
    <rPh sb="2" eb="3">
      <t>テン</t>
    </rPh>
    <phoneticPr fontId="1"/>
  </si>
  <si>
    <t>時間点</t>
    <rPh sb="0" eb="2">
      <t>ジカン</t>
    </rPh>
    <rPh sb="2" eb="3">
      <t>テン</t>
    </rPh>
    <phoneticPr fontId="1"/>
  </si>
  <si>
    <t>減点</t>
    <rPh sb="0" eb="2">
      <t>ゲンテン</t>
    </rPh>
    <phoneticPr fontId="1"/>
  </si>
  <si>
    <t>当日得点　計</t>
    <rPh sb="0" eb="2">
      <t>トウジツ</t>
    </rPh>
    <rPh sb="2" eb="4">
      <t>トクテン</t>
    </rPh>
    <rPh sb="5" eb="6">
      <t>ケイ</t>
    </rPh>
    <phoneticPr fontId="1"/>
  </si>
  <si>
    <t>チーム合計</t>
    <rPh sb="3" eb="5">
      <t>ゴウケイ</t>
    </rPh>
    <phoneticPr fontId="1"/>
  </si>
  <si>
    <t>個人順位</t>
    <rPh sb="0" eb="2">
      <t>コジン</t>
    </rPh>
    <rPh sb="2" eb="4">
      <t>ジュンイ</t>
    </rPh>
    <phoneticPr fontId="1"/>
  </si>
  <si>
    <t>チーム順位</t>
    <rPh sb="3" eb="5">
      <t>ジュンイ</t>
    </rPh>
    <phoneticPr fontId="1"/>
  </si>
  <si>
    <t>0.5周</t>
    <rPh sb="3" eb="4">
      <t>シュウ</t>
    </rPh>
    <phoneticPr fontId="1"/>
  </si>
  <si>
    <t>1.5周</t>
    <rPh sb="3" eb="4">
      <t>シュウ</t>
    </rPh>
    <phoneticPr fontId="1"/>
  </si>
  <si>
    <t>2.0周</t>
    <rPh sb="3" eb="4">
      <t>シュウ</t>
    </rPh>
    <phoneticPr fontId="1"/>
  </si>
  <si>
    <t>2.5周</t>
    <rPh sb="3" eb="4">
      <t>シュウ</t>
    </rPh>
    <phoneticPr fontId="1"/>
  </si>
  <si>
    <t>3.0周</t>
    <rPh sb="3" eb="4">
      <t>シュウ</t>
    </rPh>
    <phoneticPr fontId="1"/>
  </si>
  <si>
    <t>3.5周</t>
    <rPh sb="3" eb="4">
      <t>シュウ</t>
    </rPh>
    <phoneticPr fontId="1"/>
  </si>
  <si>
    <t>4.0周</t>
    <rPh sb="3" eb="4">
      <t>シュウ</t>
    </rPh>
    <phoneticPr fontId="1"/>
  </si>
  <si>
    <t>4.5周</t>
    <rPh sb="3" eb="4">
      <t>シュウ</t>
    </rPh>
    <phoneticPr fontId="1"/>
  </si>
  <si>
    <t>5.0周</t>
    <rPh sb="3" eb="4">
      <t>シュウ</t>
    </rPh>
    <phoneticPr fontId="1"/>
  </si>
  <si>
    <t>6.0周</t>
    <rPh sb="3" eb="4">
      <t>シュウ</t>
    </rPh>
    <phoneticPr fontId="1"/>
  </si>
  <si>
    <t>5.5周</t>
    <rPh sb="3" eb="4">
      <t>シュウ</t>
    </rPh>
    <phoneticPr fontId="1"/>
  </si>
  <si>
    <t>6.5周</t>
    <rPh sb="3" eb="4">
      <t>シュウ</t>
    </rPh>
    <phoneticPr fontId="1"/>
  </si>
  <si>
    <t>7.0周</t>
    <rPh sb="3" eb="4">
      <t>シュウ</t>
    </rPh>
    <phoneticPr fontId="1"/>
  </si>
  <si>
    <t>0.5時間</t>
    <rPh sb="3" eb="5">
      <t>ジカン</t>
    </rPh>
    <phoneticPr fontId="1"/>
  </si>
  <si>
    <t>1.0時間</t>
    <rPh sb="3" eb="5">
      <t>ジカン</t>
    </rPh>
    <phoneticPr fontId="1"/>
  </si>
  <si>
    <t>1.5時間</t>
    <rPh sb="3" eb="5">
      <t>ジカン</t>
    </rPh>
    <phoneticPr fontId="1"/>
  </si>
  <si>
    <t>2.0時間</t>
    <rPh sb="3" eb="5">
      <t>ジカン</t>
    </rPh>
    <phoneticPr fontId="1"/>
  </si>
  <si>
    <t>2.5時間</t>
    <rPh sb="3" eb="5">
      <t>ジカン</t>
    </rPh>
    <phoneticPr fontId="1"/>
  </si>
  <si>
    <t>3.0時間</t>
    <rPh sb="3" eb="5">
      <t>ジカン</t>
    </rPh>
    <phoneticPr fontId="1"/>
  </si>
  <si>
    <t>3.5時間</t>
    <rPh sb="3" eb="5">
      <t>ジカン</t>
    </rPh>
    <phoneticPr fontId="1"/>
  </si>
  <si>
    <t>4.0時間</t>
    <rPh sb="3" eb="5">
      <t>ジカン</t>
    </rPh>
    <phoneticPr fontId="1"/>
  </si>
  <si>
    <t>4.5時間</t>
    <rPh sb="3" eb="5">
      <t>ジカン</t>
    </rPh>
    <phoneticPr fontId="1"/>
  </si>
  <si>
    <t>5.0時間</t>
    <rPh sb="3" eb="5">
      <t>ジカン</t>
    </rPh>
    <phoneticPr fontId="1"/>
  </si>
  <si>
    <t>5.5時間</t>
    <rPh sb="3" eb="5">
      <t>ジカン</t>
    </rPh>
    <phoneticPr fontId="1"/>
  </si>
  <si>
    <t>6.0時間</t>
    <rPh sb="3" eb="5">
      <t>ジカン</t>
    </rPh>
    <phoneticPr fontId="1"/>
  </si>
  <si>
    <t>6.5時間</t>
    <rPh sb="3" eb="5">
      <t>ジカン</t>
    </rPh>
    <phoneticPr fontId="1"/>
  </si>
  <si>
    <t>7.0時間</t>
    <rPh sb="3" eb="5">
      <t>ジカン</t>
    </rPh>
    <phoneticPr fontId="1"/>
  </si>
  <si>
    <t>7.5周</t>
    <rPh sb="3" eb="4">
      <t>シュウ</t>
    </rPh>
    <phoneticPr fontId="1"/>
  </si>
  <si>
    <t>8.0周</t>
    <rPh sb="3" eb="4">
      <t>シュウ</t>
    </rPh>
    <phoneticPr fontId="1"/>
  </si>
  <si>
    <t>8.5周</t>
    <rPh sb="3" eb="4">
      <t>シュウ</t>
    </rPh>
    <phoneticPr fontId="1"/>
  </si>
  <si>
    <t>9.0周</t>
    <rPh sb="3" eb="4">
      <t>シュウ</t>
    </rPh>
    <phoneticPr fontId="1"/>
  </si>
  <si>
    <t>9.5周</t>
    <rPh sb="3" eb="4">
      <t>シュウ</t>
    </rPh>
    <phoneticPr fontId="1"/>
  </si>
  <si>
    <t>10.0周</t>
    <rPh sb="4" eb="5">
      <t>シュウ</t>
    </rPh>
    <phoneticPr fontId="1"/>
  </si>
  <si>
    <t>距離係数</t>
    <rPh sb="0" eb="2">
      <t>キョリ</t>
    </rPh>
    <rPh sb="2" eb="4">
      <t>ケイスウ</t>
    </rPh>
    <phoneticPr fontId="1"/>
  </si>
  <si>
    <t>距離合計</t>
    <rPh sb="0" eb="2">
      <t>キョリ</t>
    </rPh>
    <rPh sb="2" eb="4">
      <t>ゴウケイ</t>
    </rPh>
    <phoneticPr fontId="1"/>
  </si>
  <si>
    <t>LS&amp;Bコース＝0.5</t>
    <phoneticPr fontId="1"/>
  </si>
  <si>
    <t>時間合計</t>
    <rPh sb="0" eb="2">
      <t>ジカン</t>
    </rPh>
    <rPh sb="2" eb="4">
      <t>ゴウケイ</t>
    </rPh>
    <phoneticPr fontId="1"/>
  </si>
  <si>
    <t>飛行得点</t>
    <rPh sb="0" eb="2">
      <t>ヒコウ</t>
    </rPh>
    <rPh sb="2" eb="4">
      <t>トクテン</t>
    </rPh>
    <phoneticPr fontId="1"/>
  </si>
  <si>
    <t>最終得点</t>
    <rPh sb="0" eb="2">
      <t>サイシュウ</t>
    </rPh>
    <rPh sb="2" eb="4">
      <t>トクテン</t>
    </rPh>
    <phoneticPr fontId="1"/>
  </si>
  <si>
    <t>教官同乗&amp;L/D&gt;20=0.7orL/D&gt;30=0.6</t>
    <rPh sb="0" eb="2">
      <t>キョウカン</t>
    </rPh>
    <rPh sb="2" eb="4">
      <t>ドウジョウ</t>
    </rPh>
    <phoneticPr fontId="1"/>
  </si>
  <si>
    <t>同乗HC</t>
    <rPh sb="0" eb="2">
      <t>ドウジョウ</t>
    </rPh>
    <phoneticPr fontId="1"/>
  </si>
  <si>
    <t>距離点</t>
    <rPh sb="0" eb="2">
      <t>キョリ</t>
    </rPh>
    <rPh sb="2" eb="3">
      <t>テン</t>
    </rPh>
    <phoneticPr fontId="1"/>
  </si>
  <si>
    <t>機体名</t>
    <rPh sb="0" eb="2">
      <t>キタイ</t>
    </rPh>
    <rPh sb="2" eb="3">
      <t>メイ</t>
    </rPh>
    <phoneticPr fontId="1"/>
  </si>
  <si>
    <t>1.0周</t>
    <rPh sb="3" eb="4">
      <t>シュウ</t>
    </rPh>
    <phoneticPr fontId="1"/>
  </si>
  <si>
    <t>減点</t>
    <rPh sb="0" eb="2">
      <t>ゲンテン</t>
    </rPh>
    <phoneticPr fontId="1"/>
  </si>
  <si>
    <t>チーム合計</t>
    <rPh sb="3" eb="5">
      <t>ゴウケイ</t>
    </rPh>
    <phoneticPr fontId="1"/>
  </si>
  <si>
    <t>関東チーム</t>
    <rPh sb="0" eb="2">
      <t>カントウ</t>
    </rPh>
    <phoneticPr fontId="1"/>
  </si>
  <si>
    <t>中央チーム</t>
    <rPh sb="0" eb="2">
      <t>チュウオウ</t>
    </rPh>
    <phoneticPr fontId="1"/>
  </si>
  <si>
    <t>距離係数</t>
    <rPh sb="0" eb="2">
      <t>キョリ</t>
    </rPh>
    <rPh sb="2" eb="4">
      <t>ケイスウ</t>
    </rPh>
    <phoneticPr fontId="1"/>
  </si>
  <si>
    <t>同乗係数</t>
    <rPh sb="0" eb="2">
      <t>ドウジョウ</t>
    </rPh>
    <rPh sb="2" eb="4">
      <t>ケイスウ</t>
    </rPh>
    <phoneticPr fontId="1"/>
  </si>
  <si>
    <t>距離係数</t>
    <rPh sb="0" eb="2">
      <t>キョリ</t>
    </rPh>
    <rPh sb="2" eb="4">
      <t>ケイスウ</t>
    </rPh>
    <phoneticPr fontId="1"/>
  </si>
  <si>
    <t>同乗係数</t>
    <rPh sb="0" eb="2">
      <t>ドウジョウ</t>
    </rPh>
    <rPh sb="2" eb="4">
      <t>ケイスウ</t>
    </rPh>
    <phoneticPr fontId="1"/>
  </si>
  <si>
    <t>距離係数</t>
    <rPh sb="0" eb="2">
      <t>キョリ</t>
    </rPh>
    <rPh sb="2" eb="4">
      <t>ケイスウ</t>
    </rPh>
    <phoneticPr fontId="1"/>
  </si>
  <si>
    <t>同乗係数</t>
    <rPh sb="0" eb="2">
      <t>ドウジョウ</t>
    </rPh>
    <rPh sb="2" eb="4">
      <t>ケイスウ</t>
    </rPh>
    <phoneticPr fontId="1"/>
  </si>
  <si>
    <t>確定距離点</t>
    <rPh sb="0" eb="2">
      <t>カクテイ</t>
    </rPh>
    <rPh sb="2" eb="4">
      <t>キョリ</t>
    </rPh>
    <rPh sb="4" eb="5">
      <t>テン</t>
    </rPh>
    <phoneticPr fontId="1"/>
  </si>
  <si>
    <t>確定時間点</t>
    <rPh sb="0" eb="2">
      <t>カクテイ</t>
    </rPh>
    <rPh sb="2" eb="4">
      <t>ジカン</t>
    </rPh>
    <rPh sb="4" eb="5">
      <t>テン</t>
    </rPh>
    <phoneticPr fontId="1"/>
  </si>
  <si>
    <t>確定得点</t>
    <rPh sb="0" eb="2">
      <t>カクテイ</t>
    </rPh>
    <rPh sb="2" eb="4">
      <t>トクテン</t>
    </rPh>
    <phoneticPr fontId="1"/>
  </si>
  <si>
    <t>距離係数</t>
    <rPh sb="0" eb="2">
      <t>キョリ</t>
    </rPh>
    <rPh sb="2" eb="4">
      <t>ケイスウ</t>
    </rPh>
    <phoneticPr fontId="1"/>
  </si>
  <si>
    <t>同乗係数</t>
    <rPh sb="0" eb="2">
      <t>ドウジョウ</t>
    </rPh>
    <rPh sb="2" eb="4">
      <t>ケイスウ</t>
    </rPh>
    <phoneticPr fontId="1"/>
  </si>
  <si>
    <t>減点　計</t>
    <rPh sb="0" eb="2">
      <t>ゲンテン</t>
    </rPh>
    <rPh sb="3" eb="4">
      <t>ケイ</t>
    </rPh>
    <phoneticPr fontId="1"/>
  </si>
  <si>
    <t>計算用</t>
    <rPh sb="0" eb="3">
      <t>ケイサンヨウ</t>
    </rPh>
    <phoneticPr fontId="1"/>
  </si>
  <si>
    <t>当日チーム順位</t>
    <rPh sb="0" eb="2">
      <t>トウジツ</t>
    </rPh>
    <rPh sb="5" eb="7">
      <t>ジュンイ</t>
    </rPh>
    <phoneticPr fontId="1"/>
  </si>
  <si>
    <t>当日　個人順位</t>
    <rPh sb="0" eb="2">
      <t>トウジツ</t>
    </rPh>
    <rPh sb="3" eb="5">
      <t>コジン</t>
    </rPh>
    <rPh sb="5" eb="7">
      <t>ジュンイ</t>
    </rPh>
    <phoneticPr fontId="1"/>
  </si>
  <si>
    <t>角谷　正直</t>
    <rPh sb="0" eb="1">
      <t>カク</t>
    </rPh>
    <rPh sb="1" eb="2">
      <t>タニ</t>
    </rPh>
    <rPh sb="3" eb="4">
      <t>マサ</t>
    </rPh>
    <rPh sb="4" eb="5">
      <t>ナオ</t>
    </rPh>
    <phoneticPr fontId="1"/>
  </si>
  <si>
    <t>新田　純也</t>
    <rPh sb="0" eb="2">
      <t>ニッタ</t>
    </rPh>
    <rPh sb="3" eb="5">
      <t>ジュンヤ</t>
    </rPh>
    <phoneticPr fontId="1"/>
  </si>
  <si>
    <t>みはし　章功</t>
    <rPh sb="4" eb="5">
      <t>ショウ</t>
    </rPh>
    <rPh sb="5" eb="6">
      <t>コウ</t>
    </rPh>
    <phoneticPr fontId="1"/>
  </si>
  <si>
    <t>星野　玄樹</t>
    <rPh sb="0" eb="2">
      <t>ホシノ</t>
    </rPh>
    <rPh sb="3" eb="4">
      <t>ゲン</t>
    </rPh>
    <rPh sb="4" eb="5">
      <t>キ</t>
    </rPh>
    <phoneticPr fontId="1"/>
  </si>
  <si>
    <t>白川　健人</t>
    <rPh sb="0" eb="2">
      <t>シラカワ</t>
    </rPh>
    <rPh sb="3" eb="4">
      <t>ケン</t>
    </rPh>
    <rPh sb="4" eb="5">
      <t>ヒト</t>
    </rPh>
    <phoneticPr fontId="1"/>
  </si>
  <si>
    <t>類家　哲</t>
    <rPh sb="0" eb="1">
      <t>ルイ</t>
    </rPh>
    <rPh sb="1" eb="2">
      <t>ケ</t>
    </rPh>
    <rPh sb="3" eb="4">
      <t>テツ</t>
    </rPh>
    <phoneticPr fontId="1"/>
  </si>
  <si>
    <t>右近　徳裕</t>
    <rPh sb="0" eb="2">
      <t>ウコン</t>
    </rPh>
    <rPh sb="3" eb="4">
      <t>トク</t>
    </rPh>
    <rPh sb="4" eb="5">
      <t>ユウ</t>
    </rPh>
    <phoneticPr fontId="1"/>
  </si>
  <si>
    <t>大杉　英生</t>
    <rPh sb="0" eb="2">
      <t>オオスギ</t>
    </rPh>
    <rPh sb="3" eb="5">
      <t>ヒデオ</t>
    </rPh>
    <phoneticPr fontId="1"/>
  </si>
  <si>
    <t>佐藤　匠</t>
    <rPh sb="0" eb="2">
      <t>サトウ</t>
    </rPh>
    <rPh sb="3" eb="4">
      <t>タクミ</t>
    </rPh>
    <phoneticPr fontId="1"/>
  </si>
  <si>
    <t>北田　絢子</t>
    <rPh sb="0" eb="2">
      <t>キタダ</t>
    </rPh>
    <rPh sb="3" eb="5">
      <t>アヤコ</t>
    </rPh>
    <phoneticPr fontId="1"/>
  </si>
  <si>
    <t>山田　裕太郎</t>
    <rPh sb="0" eb="2">
      <t>ヤマダ</t>
    </rPh>
    <rPh sb="3" eb="6">
      <t>ユウタロウ</t>
    </rPh>
    <phoneticPr fontId="1"/>
  </si>
  <si>
    <t>小桧山　健</t>
    <rPh sb="0" eb="3">
      <t>コヒヤマ</t>
    </rPh>
    <rPh sb="4" eb="5">
      <t>ケン</t>
    </rPh>
    <phoneticPr fontId="1"/>
  </si>
  <si>
    <t>小森　瑛</t>
    <rPh sb="0" eb="2">
      <t>コモリ</t>
    </rPh>
    <rPh sb="3" eb="4">
      <t>アキラ</t>
    </rPh>
    <phoneticPr fontId="1"/>
  </si>
  <si>
    <t>屋宮　拓海</t>
    <rPh sb="0" eb="1">
      <t>オク</t>
    </rPh>
    <rPh sb="1" eb="2">
      <t>ミヤ</t>
    </rPh>
    <rPh sb="3" eb="5">
      <t>タクミ</t>
    </rPh>
    <phoneticPr fontId="1"/>
  </si>
  <si>
    <t>國分　洋輔</t>
    <rPh sb="0" eb="2">
      <t>コクブ</t>
    </rPh>
    <rPh sb="3" eb="5">
      <t>ヨウスケ</t>
    </rPh>
    <phoneticPr fontId="1"/>
  </si>
  <si>
    <t>高橋　真璃子</t>
    <rPh sb="0" eb="2">
      <t>タカハシ</t>
    </rPh>
    <rPh sb="3" eb="4">
      <t>マ</t>
    </rPh>
    <rPh sb="4" eb="5">
      <t>リ</t>
    </rPh>
    <rPh sb="5" eb="6">
      <t>コ</t>
    </rPh>
    <phoneticPr fontId="1"/>
  </si>
  <si>
    <t>上田　貴大</t>
    <rPh sb="0" eb="2">
      <t>ウエダ</t>
    </rPh>
    <rPh sb="3" eb="4">
      <t>タカ</t>
    </rPh>
    <rPh sb="4" eb="5">
      <t>ダイ</t>
    </rPh>
    <phoneticPr fontId="1"/>
  </si>
  <si>
    <t>井口　知彦</t>
    <rPh sb="0" eb="2">
      <t>イグチ</t>
    </rPh>
    <rPh sb="3" eb="5">
      <t>トモヒコ</t>
    </rPh>
    <phoneticPr fontId="1"/>
  </si>
  <si>
    <t>軽部　昇司</t>
    <rPh sb="0" eb="2">
      <t>カルベ</t>
    </rPh>
    <rPh sb="3" eb="4">
      <t>ノボリ</t>
    </rPh>
    <rPh sb="4" eb="5">
      <t>ツカサ</t>
    </rPh>
    <phoneticPr fontId="1"/>
  </si>
  <si>
    <t>坂田　大樹</t>
    <rPh sb="0" eb="2">
      <t>サカタ</t>
    </rPh>
    <rPh sb="3" eb="5">
      <t>タイキ</t>
    </rPh>
    <phoneticPr fontId="1"/>
  </si>
  <si>
    <t>潮崎　圭</t>
    <rPh sb="0" eb="2">
      <t>シオザキ</t>
    </rPh>
    <rPh sb="3" eb="4">
      <t>ケイ</t>
    </rPh>
    <phoneticPr fontId="1"/>
  </si>
  <si>
    <t>保　佳希</t>
    <rPh sb="0" eb="1">
      <t>タモ</t>
    </rPh>
    <rPh sb="2" eb="3">
      <t>カ</t>
    </rPh>
    <rPh sb="3" eb="4">
      <t>キ</t>
    </rPh>
    <phoneticPr fontId="1"/>
  </si>
  <si>
    <t>迫　優理子</t>
    <rPh sb="0" eb="1">
      <t>セマ</t>
    </rPh>
    <rPh sb="2" eb="5">
      <t>ユリコ</t>
    </rPh>
    <phoneticPr fontId="1"/>
  </si>
  <si>
    <t>三瓶　怜</t>
    <rPh sb="0" eb="2">
      <t>サンペイ</t>
    </rPh>
    <rPh sb="3" eb="4">
      <t>レイ</t>
    </rPh>
    <phoneticPr fontId="1"/>
  </si>
  <si>
    <t>山室　美佳</t>
    <rPh sb="0" eb="2">
      <t>ヤマムロ</t>
    </rPh>
    <rPh sb="3" eb="5">
      <t>ミカ</t>
    </rPh>
    <phoneticPr fontId="1"/>
  </si>
  <si>
    <t>額田　美緒</t>
    <rPh sb="0" eb="2">
      <t>ヌカダ</t>
    </rPh>
    <rPh sb="3" eb="5">
      <t>ミオ</t>
    </rPh>
    <phoneticPr fontId="1"/>
  </si>
  <si>
    <t>荒木　信光</t>
    <rPh sb="0" eb="2">
      <t>アラキ</t>
    </rPh>
    <rPh sb="3" eb="4">
      <t>シン</t>
    </rPh>
    <rPh sb="4" eb="5">
      <t>ヒカリ</t>
    </rPh>
    <phoneticPr fontId="1"/>
  </si>
  <si>
    <t>北　信哉</t>
    <rPh sb="0" eb="1">
      <t>キタ</t>
    </rPh>
    <rPh sb="2" eb="3">
      <t>シン</t>
    </rPh>
    <rPh sb="3" eb="4">
      <t>ヤ</t>
    </rPh>
    <phoneticPr fontId="1"/>
  </si>
  <si>
    <t>和田　祐樹</t>
    <rPh sb="0" eb="2">
      <t>ワダ</t>
    </rPh>
    <rPh sb="3" eb="5">
      <t>ユウキ</t>
    </rPh>
    <phoneticPr fontId="1"/>
  </si>
  <si>
    <t>前田　</t>
    <rPh sb="0" eb="2">
      <t>マエダ</t>
    </rPh>
    <phoneticPr fontId="5"/>
  </si>
  <si>
    <t>みつはし　章功</t>
    <rPh sb="5" eb="6">
      <t>ショウ</t>
    </rPh>
    <rPh sb="6" eb="7">
      <t>コウ</t>
    </rPh>
    <phoneticPr fontId="1"/>
  </si>
  <si>
    <t>郡司</t>
    <rPh sb="0" eb="2">
      <t>グンジ</t>
    </rPh>
    <phoneticPr fontId="5"/>
  </si>
  <si>
    <t>相賀</t>
    <rPh sb="0" eb="2">
      <t>アイガ</t>
    </rPh>
    <phoneticPr fontId="1"/>
  </si>
  <si>
    <t>第2日目　8月11日(水)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スイ</t>
    </rPh>
    <phoneticPr fontId="1"/>
  </si>
  <si>
    <t>第3日目　8月12日(木)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モク</t>
    </rPh>
    <phoneticPr fontId="1"/>
  </si>
  <si>
    <t>第1日目　8月１0日(火)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ヒ</t>
    </rPh>
    <phoneticPr fontId="1"/>
  </si>
  <si>
    <t>第4日目　8月13日(金)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キン</t>
    </rPh>
    <phoneticPr fontId="1"/>
  </si>
  <si>
    <t>第5日目　8月14日(土)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ド</t>
    </rPh>
    <phoneticPr fontId="1"/>
  </si>
  <si>
    <t>第6日目　8月15日(日)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ニチ</t>
    </rPh>
    <phoneticPr fontId="1"/>
  </si>
  <si>
    <t>第7日目　8月16日(月)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ゲツ</t>
    </rPh>
    <phoneticPr fontId="1"/>
  </si>
  <si>
    <t>第8日目　8月17日(火)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ヒ</t>
    </rPh>
    <phoneticPr fontId="1"/>
  </si>
  <si>
    <t>第9日目　8月18日(水)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スイ</t>
    </rPh>
    <phoneticPr fontId="1"/>
  </si>
  <si>
    <t>三嘴　章功</t>
    <rPh sb="0" eb="1">
      <t>サン</t>
    </rPh>
    <rPh sb="1" eb="2">
      <t>ハシ</t>
    </rPh>
    <rPh sb="3" eb="4">
      <t>ショウ</t>
    </rPh>
    <rPh sb="4" eb="5">
      <t>コウ</t>
    </rPh>
    <phoneticPr fontId="1"/>
  </si>
  <si>
    <t>前田 洋輔</t>
    <rPh sb="0" eb="2">
      <t>マエダ</t>
    </rPh>
    <rPh sb="3" eb="5">
      <t>ヨウスケ</t>
    </rPh>
    <phoneticPr fontId="1"/>
  </si>
  <si>
    <t>東海A</t>
    <rPh sb="0" eb="2">
      <t>トウカイ</t>
    </rPh>
    <phoneticPr fontId="1"/>
  </si>
  <si>
    <t>東海B</t>
    <rPh sb="0" eb="2">
      <t>トウカイ</t>
    </rPh>
    <phoneticPr fontId="1"/>
  </si>
  <si>
    <t>関東</t>
    <rPh sb="0" eb="2">
      <t>カントウ</t>
    </rPh>
    <phoneticPr fontId="1"/>
  </si>
  <si>
    <t>日大A</t>
    <rPh sb="0" eb="2">
      <t>ニチダイ</t>
    </rPh>
    <phoneticPr fontId="1"/>
  </si>
  <si>
    <t>日大B</t>
    <rPh sb="0" eb="2">
      <t>ニチダイ</t>
    </rPh>
    <phoneticPr fontId="1"/>
  </si>
  <si>
    <t>青山A</t>
    <rPh sb="0" eb="2">
      <t>アオヤマ</t>
    </rPh>
    <phoneticPr fontId="1"/>
  </si>
  <si>
    <t>青山B</t>
    <rPh sb="0" eb="2">
      <t>アオヤマ</t>
    </rPh>
    <phoneticPr fontId="1"/>
  </si>
  <si>
    <t>学習院A</t>
    <rPh sb="0" eb="3">
      <t>ガクシュウイン</t>
    </rPh>
    <phoneticPr fontId="1"/>
  </si>
  <si>
    <t>学習院B</t>
    <rPh sb="0" eb="3">
      <t>ガクシュウイン</t>
    </rPh>
    <phoneticPr fontId="1"/>
  </si>
  <si>
    <t>中央</t>
    <rPh sb="0" eb="2">
      <t>チュウオウ</t>
    </rPh>
    <phoneticPr fontId="1"/>
  </si>
  <si>
    <t>郡司 克比古</t>
    <rPh sb="0" eb="2">
      <t>グンジ</t>
    </rPh>
    <rPh sb="3" eb="6">
      <t>カツヒコ</t>
    </rPh>
    <phoneticPr fontId="5"/>
  </si>
  <si>
    <t>相賀　康平</t>
    <rPh sb="0" eb="2">
      <t>アイガ</t>
    </rPh>
    <rPh sb="3" eb="5">
      <t>コウヘイ</t>
    </rPh>
    <phoneticPr fontId="1"/>
  </si>
  <si>
    <t>大澤　大地</t>
    <rPh sb="0" eb="2">
      <t>オオサワ</t>
    </rPh>
    <rPh sb="3" eb="5">
      <t>ダイチ</t>
    </rPh>
    <phoneticPr fontId="1"/>
  </si>
  <si>
    <t>山田　真悟</t>
    <rPh sb="0" eb="2">
      <t>ヤマダ</t>
    </rPh>
    <rPh sb="3" eb="4">
      <t>シン</t>
    </rPh>
    <rPh sb="4" eb="5">
      <t>ゴ</t>
    </rPh>
    <phoneticPr fontId="1"/>
  </si>
  <si>
    <t>大槻　大樹</t>
    <rPh sb="0" eb="2">
      <t>オオツキ</t>
    </rPh>
    <rPh sb="3" eb="5">
      <t>ダイキ</t>
    </rPh>
    <phoneticPr fontId="1"/>
  </si>
  <si>
    <t>大野　高弘</t>
    <rPh sb="0" eb="2">
      <t>オオノ</t>
    </rPh>
    <rPh sb="3" eb="5">
      <t>タカヒロ</t>
    </rPh>
    <phoneticPr fontId="1"/>
  </si>
  <si>
    <t>川口　翼</t>
    <rPh sb="0" eb="2">
      <t>カワグチ</t>
    </rPh>
    <rPh sb="3" eb="4">
      <t>ツバサ</t>
    </rPh>
    <phoneticPr fontId="1"/>
  </si>
  <si>
    <t>渡辺　大氣</t>
    <rPh sb="0" eb="2">
      <t>ワタナベ</t>
    </rPh>
    <rPh sb="3" eb="5">
      <t>タイキ</t>
    </rPh>
    <phoneticPr fontId="1"/>
  </si>
  <si>
    <t>赤塚　竜乃介</t>
    <rPh sb="0" eb="2">
      <t>アカツカ</t>
    </rPh>
    <rPh sb="3" eb="4">
      <t>リュウ</t>
    </rPh>
    <rPh sb="4" eb="6">
      <t>ノスケ</t>
    </rPh>
    <phoneticPr fontId="1"/>
  </si>
  <si>
    <t>五十嵐　美穂</t>
    <rPh sb="0" eb="3">
      <t>イガラシ</t>
    </rPh>
    <rPh sb="4" eb="6">
      <t>ミホ</t>
    </rPh>
    <phoneticPr fontId="1"/>
  </si>
  <si>
    <t>小川　雅史</t>
    <rPh sb="0" eb="2">
      <t>オガワ</t>
    </rPh>
    <rPh sb="3" eb="5">
      <t>マサシ</t>
    </rPh>
    <phoneticPr fontId="1"/>
  </si>
  <si>
    <t>鎌田　翔也</t>
    <rPh sb="0" eb="2">
      <t>カマタ</t>
    </rPh>
    <rPh sb="3" eb="4">
      <t>ショウ</t>
    </rPh>
    <rPh sb="4" eb="5">
      <t>ヤ</t>
    </rPh>
    <phoneticPr fontId="1"/>
  </si>
  <si>
    <t>上谷　有</t>
    <rPh sb="0" eb="2">
      <t>カミヤ</t>
    </rPh>
    <rPh sb="3" eb="4">
      <t>ユウ</t>
    </rPh>
    <phoneticPr fontId="1"/>
  </si>
  <si>
    <t>須藤　保史</t>
    <rPh sb="0" eb="2">
      <t>スドウ</t>
    </rPh>
    <rPh sb="3" eb="5">
      <t>ホシ</t>
    </rPh>
    <phoneticPr fontId="1"/>
  </si>
  <si>
    <t>多田　翔一</t>
    <rPh sb="0" eb="2">
      <t>タダ</t>
    </rPh>
    <rPh sb="3" eb="5">
      <t>ショウイチ</t>
    </rPh>
    <phoneticPr fontId="1"/>
  </si>
  <si>
    <t>田中　馨</t>
    <rPh sb="0" eb="2">
      <t>タナカ</t>
    </rPh>
    <rPh sb="3" eb="4">
      <t>カオル</t>
    </rPh>
    <phoneticPr fontId="1"/>
  </si>
  <si>
    <t>徳田　健太郎</t>
    <rPh sb="0" eb="2">
      <t>トクダ</t>
    </rPh>
    <rPh sb="3" eb="6">
      <t>ケンタロウ</t>
    </rPh>
    <phoneticPr fontId="1"/>
  </si>
  <si>
    <t>松尾　雄輝</t>
    <rPh sb="0" eb="2">
      <t>マツオ</t>
    </rPh>
    <rPh sb="3" eb="5">
      <t>ユウキ</t>
    </rPh>
    <phoneticPr fontId="1"/>
  </si>
  <si>
    <t>小浦　祐太郎</t>
    <rPh sb="0" eb="1">
      <t>コ</t>
    </rPh>
    <rPh sb="1" eb="2">
      <t>ウラ</t>
    </rPh>
    <rPh sb="3" eb="6">
      <t>ユウタロウ</t>
    </rPh>
    <phoneticPr fontId="1"/>
  </si>
  <si>
    <t>富岡　航平</t>
    <rPh sb="0" eb="2">
      <t>トミオカ</t>
    </rPh>
    <rPh sb="3" eb="5">
      <t>コウヘイ</t>
    </rPh>
    <phoneticPr fontId="1"/>
  </si>
  <si>
    <t>吉岡　祐一</t>
    <rPh sb="0" eb="2">
      <t>ヨシオカ</t>
    </rPh>
    <rPh sb="3" eb="5">
      <t>ユウイチ</t>
    </rPh>
    <phoneticPr fontId="1"/>
  </si>
  <si>
    <t>荒川　拓公</t>
    <rPh sb="0" eb="2">
      <t>アラカワ</t>
    </rPh>
    <rPh sb="3" eb="4">
      <t>タク</t>
    </rPh>
    <rPh sb="4" eb="5">
      <t>コウ</t>
    </rPh>
    <phoneticPr fontId="1"/>
  </si>
  <si>
    <t>飯塚　彩夏</t>
    <rPh sb="0" eb="2">
      <t>イイヅカ</t>
    </rPh>
    <rPh sb="3" eb="4">
      <t>アヤ</t>
    </rPh>
    <rPh sb="4" eb="5">
      <t>カ</t>
    </rPh>
    <phoneticPr fontId="1"/>
  </si>
  <si>
    <t>伊藤　翼</t>
    <rPh sb="0" eb="2">
      <t>イトウ</t>
    </rPh>
    <rPh sb="3" eb="4">
      <t>ツバサ</t>
    </rPh>
    <phoneticPr fontId="1"/>
  </si>
  <si>
    <t>岩田　悠司</t>
    <rPh sb="0" eb="2">
      <t>イワタ</t>
    </rPh>
    <rPh sb="3" eb="5">
      <t>ユウジ</t>
    </rPh>
    <phoneticPr fontId="1"/>
  </si>
  <si>
    <t>太田　あずさ</t>
    <rPh sb="0" eb="2">
      <t>オオタ</t>
    </rPh>
    <phoneticPr fontId="1"/>
  </si>
  <si>
    <t>大塚　雅祐</t>
    <rPh sb="0" eb="2">
      <t>オオツカ</t>
    </rPh>
    <rPh sb="3" eb="4">
      <t>マサ</t>
    </rPh>
    <rPh sb="4" eb="5">
      <t>ヒロ</t>
    </rPh>
    <phoneticPr fontId="1"/>
  </si>
  <si>
    <t>株田　淳平</t>
    <rPh sb="0" eb="1">
      <t>カブ</t>
    </rPh>
    <rPh sb="1" eb="2">
      <t>タ</t>
    </rPh>
    <rPh sb="3" eb="5">
      <t>ジュンペイ</t>
    </rPh>
    <phoneticPr fontId="1"/>
  </si>
  <si>
    <t>桜澤　歩</t>
    <rPh sb="0" eb="2">
      <t>サクラザワ</t>
    </rPh>
    <rPh sb="3" eb="4">
      <t>アユミ</t>
    </rPh>
    <phoneticPr fontId="1"/>
  </si>
  <si>
    <t>田中　祥呉</t>
    <rPh sb="0" eb="2">
      <t>タナカ</t>
    </rPh>
    <rPh sb="3" eb="4">
      <t>ショ</t>
    </rPh>
    <rPh sb="4" eb="5">
      <t>クレ</t>
    </rPh>
    <phoneticPr fontId="1"/>
  </si>
  <si>
    <t>永井　奈津子</t>
    <rPh sb="0" eb="2">
      <t>ナガイ</t>
    </rPh>
    <rPh sb="3" eb="6">
      <t>ナツコ</t>
    </rPh>
    <phoneticPr fontId="1"/>
  </si>
  <si>
    <t>村上　沙月</t>
    <rPh sb="0" eb="2">
      <t>ムラカミ</t>
    </rPh>
    <rPh sb="3" eb="4">
      <t>サ</t>
    </rPh>
    <rPh sb="4" eb="5">
      <t>ツキ</t>
    </rPh>
    <phoneticPr fontId="1"/>
  </si>
  <si>
    <t>岩口　昌弘</t>
    <rPh sb="0" eb="2">
      <t>イワグチ</t>
    </rPh>
    <rPh sb="3" eb="4">
      <t>マサ</t>
    </rPh>
    <rPh sb="4" eb="5">
      <t>ヒロ</t>
    </rPh>
    <phoneticPr fontId="1"/>
  </si>
  <si>
    <t>浦山　貴弘</t>
    <rPh sb="0" eb="2">
      <t>ウラヤマ</t>
    </rPh>
    <rPh sb="3" eb="5">
      <t>タカヒロ</t>
    </rPh>
    <phoneticPr fontId="1"/>
  </si>
  <si>
    <t>大会最終日までの　合計</t>
    <rPh sb="0" eb="2">
      <t>タイカイ</t>
    </rPh>
    <rPh sb="2" eb="4">
      <t>サイシュウ</t>
    </rPh>
    <rPh sb="4" eb="5">
      <t>ヒ</t>
    </rPh>
    <rPh sb="9" eb="11">
      <t>ゴウケイ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</si>
</sst>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b/>
      <i/>
      <sz val="2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3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23" xfId="0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3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60" xfId="0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31" xfId="0" applyFill="1" applyBorder="1">
      <alignment vertical="center"/>
    </xf>
    <xf numFmtId="0" fontId="0" fillId="2" borderId="5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5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41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5" xfId="0" applyFill="1" applyBorder="1">
      <alignment vertical="center"/>
    </xf>
    <xf numFmtId="0" fontId="0" fillId="0" borderId="46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39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56" xfId="0" applyFill="1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27" xfId="0" applyBorder="1">
      <alignment vertical="center"/>
    </xf>
    <xf numFmtId="0" fontId="0" fillId="0" borderId="52" xfId="0" applyBorder="1">
      <alignment vertical="center"/>
    </xf>
    <xf numFmtId="0" fontId="0" fillId="0" borderId="62" xfId="0" applyBorder="1">
      <alignment vertical="center"/>
    </xf>
    <xf numFmtId="0" fontId="0" fillId="0" borderId="59" xfId="0" applyBorder="1">
      <alignment vertical="center"/>
    </xf>
    <xf numFmtId="0" fontId="0" fillId="0" borderId="16" xfId="0" applyBorder="1">
      <alignment vertical="center"/>
    </xf>
    <xf numFmtId="0" fontId="0" fillId="0" borderId="63" xfId="0" applyBorder="1">
      <alignment vertical="center"/>
    </xf>
    <xf numFmtId="0" fontId="6" fillId="0" borderId="2" xfId="0" applyFont="1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5" xfId="0" applyBorder="1">
      <alignment vertical="center"/>
    </xf>
    <xf numFmtId="0" fontId="0" fillId="2" borderId="60" xfId="0" applyFill="1" applyBorder="1">
      <alignment vertical="center"/>
    </xf>
    <xf numFmtId="0" fontId="0" fillId="2" borderId="65" xfId="0" applyFill="1" applyBorder="1">
      <alignment vertical="center"/>
    </xf>
    <xf numFmtId="0" fontId="0" fillId="2" borderId="66" xfId="0" applyFill="1" applyBorder="1">
      <alignment vertical="center"/>
    </xf>
    <xf numFmtId="0" fontId="0" fillId="2" borderId="56" xfId="0" applyFill="1" applyBorder="1">
      <alignment vertical="center"/>
    </xf>
    <xf numFmtId="0" fontId="0" fillId="0" borderId="60" xfId="0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2" borderId="58" xfId="0" applyFill="1" applyBorder="1">
      <alignment vertical="center"/>
    </xf>
    <xf numFmtId="0" fontId="0" fillId="2" borderId="53" xfId="0" applyFill="1" applyBorder="1">
      <alignment vertical="center"/>
    </xf>
    <xf numFmtId="0" fontId="0" fillId="2" borderId="43" xfId="0" applyFill="1" applyBorder="1">
      <alignment vertical="center"/>
    </xf>
    <xf numFmtId="0" fontId="0" fillId="0" borderId="40" xfId="0" applyFill="1" applyBorder="1">
      <alignment vertical="center"/>
    </xf>
    <xf numFmtId="0" fontId="0" fillId="0" borderId="47" xfId="0" applyFill="1" applyBorder="1" applyAlignment="1">
      <alignment horizontal="center" vertical="center"/>
    </xf>
    <xf numFmtId="0" fontId="0" fillId="0" borderId="26" xfId="0" applyFill="1" applyBorder="1">
      <alignment vertical="center"/>
    </xf>
    <xf numFmtId="0" fontId="0" fillId="2" borderId="64" xfId="0" applyFill="1" applyBorder="1">
      <alignment vertical="center"/>
    </xf>
    <xf numFmtId="0" fontId="0" fillId="2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66" xfId="0" applyBorder="1">
      <alignment vertical="center"/>
    </xf>
    <xf numFmtId="0" fontId="0" fillId="0" borderId="5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49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Z49"/>
  <sheetViews>
    <sheetView zoomScale="112" zoomScaleNormal="112" workbookViewId="0">
      <pane xSplit="5" ySplit="4" topLeftCell="F5" activePane="bottomRight" state="frozen"/>
      <selection pane="topRight" activeCell="E1" sqref="E1"/>
      <selection pane="bottomLeft" activeCell="A5" sqref="A5"/>
      <selection pane="bottomRight" activeCell="F46" sqref="F46"/>
    </sheetView>
  </sheetViews>
  <sheetFormatPr defaultRowHeight="13.5"/>
  <cols>
    <col min="1" max="1" width="8.25" customWidth="1"/>
    <col min="2" max="2" width="6.875" customWidth="1"/>
    <col min="3" max="3" width="11" customWidth="1"/>
    <col min="4" max="4" width="11.75" customWidth="1"/>
    <col min="5" max="5" width="8.125" customWidth="1"/>
    <col min="6" max="6" width="4.375" customWidth="1"/>
    <col min="7" max="7" width="4.25" customWidth="1"/>
    <col min="8" max="8" width="4" customWidth="1"/>
    <col min="9" max="9" width="4.125" customWidth="1"/>
    <col min="10" max="10" width="4.5" customWidth="1"/>
    <col min="11" max="11" width="4.25" customWidth="1"/>
    <col min="12" max="12" width="4.125" customWidth="1"/>
    <col min="13" max="14" width="4" customWidth="1"/>
    <col min="15" max="15" width="4.125" customWidth="1"/>
    <col min="16" max="16" width="4.25" customWidth="1"/>
    <col min="17" max="17" width="4.125" customWidth="1"/>
    <col min="18" max="18" width="4.375" customWidth="1"/>
    <col min="19" max="20" width="4.25" customWidth="1"/>
    <col min="21" max="21" width="4.125" customWidth="1"/>
    <col min="22" max="22" width="4" customWidth="1"/>
    <col min="23" max="23" width="4.5" customWidth="1"/>
    <col min="24" max="24" width="4.25" customWidth="1"/>
    <col min="25" max="25" width="4.5" customWidth="1"/>
    <col min="26" max="26" width="6.75" customWidth="1"/>
    <col min="27" max="29" width="7.25" customWidth="1"/>
    <col min="30" max="30" width="7.375" customWidth="1"/>
    <col min="31" max="32" width="6.625" customWidth="1"/>
    <col min="33" max="33" width="7.125" customWidth="1"/>
    <col min="34" max="34" width="6.5" customWidth="1"/>
    <col min="35" max="35" width="6.375" customWidth="1"/>
    <col min="36" max="37" width="6.625" customWidth="1"/>
    <col min="38" max="38" width="6.5" customWidth="1"/>
    <col min="39" max="40" width="6.625" customWidth="1"/>
    <col min="45" max="46" width="9.125" customWidth="1"/>
  </cols>
  <sheetData>
    <row r="3" spans="1:52" ht="14.25" thickBot="1">
      <c r="AO3" t="s">
        <v>53</v>
      </c>
      <c r="AS3" t="s">
        <v>57</v>
      </c>
    </row>
    <row r="4" spans="1:52" ht="14.25" thickBot="1">
      <c r="A4" s="152" t="s">
        <v>79</v>
      </c>
      <c r="B4" s="152" t="s">
        <v>80</v>
      </c>
      <c r="C4" s="19" t="s">
        <v>0</v>
      </c>
      <c r="D4" s="23" t="s">
        <v>1</v>
      </c>
      <c r="E4" s="22" t="s">
        <v>60</v>
      </c>
      <c r="F4" s="29" t="s">
        <v>18</v>
      </c>
      <c r="G4" s="34" t="s">
        <v>61</v>
      </c>
      <c r="H4" s="35" t="s">
        <v>19</v>
      </c>
      <c r="I4" s="35" t="s">
        <v>20</v>
      </c>
      <c r="J4" s="35" t="s">
        <v>21</v>
      </c>
      <c r="K4" s="35" t="s">
        <v>22</v>
      </c>
      <c r="L4" s="35" t="s">
        <v>23</v>
      </c>
      <c r="M4" s="35" t="s">
        <v>24</v>
      </c>
      <c r="N4" s="35" t="s">
        <v>25</v>
      </c>
      <c r="O4" s="35" t="s">
        <v>26</v>
      </c>
      <c r="P4" s="35" t="s">
        <v>28</v>
      </c>
      <c r="Q4" s="35" t="s">
        <v>27</v>
      </c>
      <c r="R4" s="35" t="s">
        <v>29</v>
      </c>
      <c r="S4" s="35" t="s">
        <v>30</v>
      </c>
      <c r="T4" s="35" t="s">
        <v>45</v>
      </c>
      <c r="U4" s="35" t="s">
        <v>46</v>
      </c>
      <c r="V4" s="35" t="s">
        <v>47</v>
      </c>
      <c r="W4" s="35" t="s">
        <v>48</v>
      </c>
      <c r="X4" s="35" t="s">
        <v>49</v>
      </c>
      <c r="Y4" s="36" t="s">
        <v>50</v>
      </c>
      <c r="Z4" s="29" t="s">
        <v>31</v>
      </c>
      <c r="AA4" s="35" t="s">
        <v>32</v>
      </c>
      <c r="AB4" s="35" t="s">
        <v>33</v>
      </c>
      <c r="AC4" s="35" t="s">
        <v>34</v>
      </c>
      <c r="AD4" s="35" t="s">
        <v>35</v>
      </c>
      <c r="AE4" s="35" t="s">
        <v>36</v>
      </c>
      <c r="AF4" s="35" t="s">
        <v>37</v>
      </c>
      <c r="AG4" s="35" t="s">
        <v>38</v>
      </c>
      <c r="AH4" s="35" t="s">
        <v>39</v>
      </c>
      <c r="AI4" s="35" t="s">
        <v>40</v>
      </c>
      <c r="AJ4" s="35" t="s">
        <v>41</v>
      </c>
      <c r="AK4" s="35" t="s">
        <v>42</v>
      </c>
      <c r="AL4" s="35" t="s">
        <v>43</v>
      </c>
      <c r="AM4" s="39" t="s">
        <v>44</v>
      </c>
      <c r="AN4" s="18" t="s">
        <v>59</v>
      </c>
      <c r="AO4" s="3" t="s">
        <v>51</v>
      </c>
      <c r="AP4" s="3" t="s">
        <v>52</v>
      </c>
      <c r="AQ4" s="18" t="s">
        <v>54</v>
      </c>
      <c r="AR4" s="18" t="s">
        <v>55</v>
      </c>
      <c r="AS4" s="18" t="s">
        <v>58</v>
      </c>
      <c r="AT4" s="18" t="s">
        <v>62</v>
      </c>
      <c r="AU4" s="106" t="s">
        <v>56</v>
      </c>
      <c r="AV4" s="107" t="s">
        <v>63</v>
      </c>
    </row>
    <row r="5" spans="1:52" ht="14.25" thickBot="1">
      <c r="A5" s="183">
        <f>RANK(AV5,$AV$5:$AV$47)</f>
        <v>5</v>
      </c>
      <c r="B5" s="49">
        <f t="shared" ref="B5:B47" si="0">RANK(AU5,AU$5:AU$47)</f>
        <v>11</v>
      </c>
      <c r="C5" s="193" t="s">
        <v>5</v>
      </c>
      <c r="D5" s="49" t="s">
        <v>81</v>
      </c>
      <c r="E5" s="40"/>
      <c r="F5" s="6"/>
      <c r="G5" s="7"/>
      <c r="H5" s="3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49"/>
      <c r="Z5" s="6"/>
      <c r="AA5" s="7"/>
      <c r="AB5" s="7"/>
      <c r="AC5" s="7"/>
      <c r="AD5" s="38"/>
      <c r="AE5" s="7"/>
      <c r="AF5" s="38"/>
      <c r="AG5" s="7"/>
      <c r="AH5" s="38"/>
      <c r="AI5" s="7"/>
      <c r="AJ5" s="38"/>
      <c r="AK5" s="7"/>
      <c r="AL5" s="38"/>
      <c r="AM5" s="8"/>
      <c r="AN5" s="38">
        <f t="shared" ref="AN5:AN47" si="1">$F$49*F5+$G$49*G5+$H$49*H5+$I$49*I5+$J$49*J5+$K$49*K5+$L$49*L5+$M$49*M5+$N$49*N5+$O$49*O5+$P$49*P5+$Q$49*Q5+$R$49*R5+$S$49*S5+$T$49*T5+$U$49*U5+$V$49*V5+$W$49*W5+$X$49*X5+$Y$49*Y5</f>
        <v>0</v>
      </c>
      <c r="AO5" s="7"/>
      <c r="AP5" s="149">
        <f t="shared" ref="AP5:AP31" si="2">AO5*AN5</f>
        <v>0</v>
      </c>
      <c r="AQ5" s="40">
        <f t="shared" ref="AQ5:AQ47" si="3">$Z$49*Z5+$AA$49*AA5+$AB$49*AB5+$AC$49*AC5+$AD$49*AD5+$AE$49*AE5+$AF$49*AF5+$AG$49*AG5+$AH$49*AH5+$AI$49*AI5+$AJ$49*AJ5+$AK$49*AK5+$AL$49*AL5+$AM$49*AM5</f>
        <v>0</v>
      </c>
      <c r="AR5" s="40">
        <f>AP5+AQ5</f>
        <v>0</v>
      </c>
      <c r="AS5" s="40"/>
      <c r="AT5" s="40"/>
      <c r="AU5" s="145">
        <f t="shared" ref="AU5:AU34" si="4">AR5*AS5-AT5</f>
        <v>0</v>
      </c>
      <c r="AV5" s="190">
        <f>SUM(AU5:AU8)</f>
        <v>400</v>
      </c>
      <c r="AZ5">
        <f>AU5</f>
        <v>0</v>
      </c>
    </row>
    <row r="6" spans="1:52" ht="14.25" thickBot="1">
      <c r="A6" s="183"/>
      <c r="B6" s="50">
        <f t="shared" si="0"/>
        <v>5</v>
      </c>
      <c r="C6" s="193"/>
      <c r="D6" s="50" t="s">
        <v>82</v>
      </c>
      <c r="E6" s="41"/>
      <c r="F6" s="9">
        <v>1</v>
      </c>
      <c r="G6" s="2"/>
      <c r="H6" s="2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5"/>
      <c r="Z6" s="9"/>
      <c r="AA6" s="2">
        <v>1</v>
      </c>
      <c r="AB6" s="2"/>
      <c r="AC6" s="2"/>
      <c r="AD6" s="25"/>
      <c r="AE6" s="2"/>
      <c r="AF6" s="25"/>
      <c r="AG6" s="2"/>
      <c r="AH6" s="25"/>
      <c r="AI6" s="2"/>
      <c r="AJ6" s="25"/>
      <c r="AK6" s="2"/>
      <c r="AL6" s="25"/>
      <c r="AM6" s="10"/>
      <c r="AN6" s="25">
        <f t="shared" si="1"/>
        <v>200</v>
      </c>
      <c r="AO6" s="2">
        <v>1</v>
      </c>
      <c r="AP6" s="5">
        <f>AO6*AN6</f>
        <v>200</v>
      </c>
      <c r="AQ6" s="41">
        <f t="shared" si="3"/>
        <v>200</v>
      </c>
      <c r="AR6" s="41">
        <f>AP6+AQ6</f>
        <v>400</v>
      </c>
      <c r="AS6" s="41">
        <v>1</v>
      </c>
      <c r="AT6" s="41">
        <v>0</v>
      </c>
      <c r="AU6" s="146">
        <v>400</v>
      </c>
      <c r="AV6" s="191"/>
      <c r="AZ6">
        <f>AU6</f>
        <v>400</v>
      </c>
    </row>
    <row r="7" spans="1:52" ht="14.25" thickBot="1">
      <c r="A7" s="183"/>
      <c r="B7" s="50">
        <f t="shared" si="0"/>
        <v>11</v>
      </c>
      <c r="C7" s="193"/>
      <c r="D7" s="50" t="s">
        <v>83</v>
      </c>
      <c r="E7" s="41"/>
      <c r="F7" s="9"/>
      <c r="G7" s="2"/>
      <c r="H7" s="2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5"/>
      <c r="Z7" s="9"/>
      <c r="AA7" s="2"/>
      <c r="AB7" s="2"/>
      <c r="AC7" s="2"/>
      <c r="AD7" s="25"/>
      <c r="AE7" s="2"/>
      <c r="AF7" s="25"/>
      <c r="AG7" s="2"/>
      <c r="AH7" s="25"/>
      <c r="AI7" s="2"/>
      <c r="AJ7" s="25"/>
      <c r="AK7" s="2"/>
      <c r="AL7" s="25"/>
      <c r="AM7" s="10"/>
      <c r="AN7" s="25">
        <f t="shared" si="1"/>
        <v>0</v>
      </c>
      <c r="AO7" s="2"/>
      <c r="AP7" s="5">
        <f>AO7*AN7</f>
        <v>0</v>
      </c>
      <c r="AQ7" s="41">
        <f t="shared" si="3"/>
        <v>0</v>
      </c>
      <c r="AR7" s="41">
        <f>AP7+AQ7</f>
        <v>0</v>
      </c>
      <c r="AS7" s="41"/>
      <c r="AT7" s="41"/>
      <c r="AU7" s="146">
        <f>AR7*AS7-AT7</f>
        <v>0</v>
      </c>
      <c r="AV7" s="191"/>
      <c r="AZ7">
        <f>AU7</f>
        <v>0</v>
      </c>
    </row>
    <row r="8" spans="1:52" ht="14.25" thickBot="1">
      <c r="A8" s="183"/>
      <c r="B8" s="51">
        <f t="shared" si="0"/>
        <v>11</v>
      </c>
      <c r="C8" s="193"/>
      <c r="D8" s="51"/>
      <c r="E8" s="42"/>
      <c r="F8" s="47"/>
      <c r="G8" s="48"/>
      <c r="H8" s="1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51"/>
      <c r="Z8" s="26"/>
      <c r="AA8" s="27"/>
      <c r="AB8" s="27"/>
      <c r="AC8" s="27"/>
      <c r="AD8" s="31"/>
      <c r="AE8" s="27"/>
      <c r="AF8" s="31"/>
      <c r="AG8" s="27"/>
      <c r="AH8" s="31"/>
      <c r="AI8" s="27"/>
      <c r="AJ8" s="31"/>
      <c r="AK8" s="27"/>
      <c r="AL8" s="31"/>
      <c r="AM8" s="28"/>
      <c r="AN8" s="31">
        <f t="shared" si="1"/>
        <v>0</v>
      </c>
      <c r="AO8" s="27"/>
      <c r="AP8" s="150">
        <f t="shared" si="2"/>
        <v>0</v>
      </c>
      <c r="AQ8" s="42">
        <f t="shared" si="3"/>
        <v>0</v>
      </c>
      <c r="AR8" s="42">
        <f t="shared" ref="AR8:AR46" si="5">AP8+AQ8</f>
        <v>0</v>
      </c>
      <c r="AS8" s="42"/>
      <c r="AT8" s="42"/>
      <c r="AU8" s="147">
        <f t="shared" si="4"/>
        <v>0</v>
      </c>
      <c r="AV8" s="192"/>
      <c r="AZ8">
        <f t="shared" ref="AZ8:AZ47" si="6">AU8</f>
        <v>0</v>
      </c>
    </row>
    <row r="9" spans="1:52" ht="14.25" thickBot="1">
      <c r="A9" s="183">
        <f>RANK(AV9,$AV$5:$AV$47)</f>
        <v>9</v>
      </c>
      <c r="B9" s="49">
        <f t="shared" si="0"/>
        <v>11</v>
      </c>
      <c r="C9" s="194" t="s">
        <v>6</v>
      </c>
      <c r="D9" s="78"/>
      <c r="E9" s="109"/>
      <c r="F9" s="136"/>
      <c r="G9" s="85"/>
      <c r="H9" s="137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138"/>
      <c r="Z9" s="136"/>
      <c r="AA9" s="85"/>
      <c r="AB9" s="85"/>
      <c r="AC9" s="85"/>
      <c r="AD9" s="137"/>
      <c r="AE9" s="85"/>
      <c r="AF9" s="137"/>
      <c r="AG9" s="85"/>
      <c r="AH9" s="137"/>
      <c r="AI9" s="85"/>
      <c r="AJ9" s="137"/>
      <c r="AK9" s="85"/>
      <c r="AL9" s="137"/>
      <c r="AM9" s="138"/>
      <c r="AN9" s="80">
        <f t="shared" si="1"/>
        <v>0</v>
      </c>
      <c r="AO9" s="82"/>
      <c r="AP9" s="83">
        <f t="shared" si="2"/>
        <v>0</v>
      </c>
      <c r="AQ9" s="140">
        <f t="shared" si="3"/>
        <v>0</v>
      </c>
      <c r="AR9" s="140">
        <f t="shared" si="5"/>
        <v>0</v>
      </c>
      <c r="AS9" s="140"/>
      <c r="AT9" s="141"/>
      <c r="AU9" s="109">
        <f t="shared" si="4"/>
        <v>0</v>
      </c>
      <c r="AV9" s="185">
        <f>SUM(AU9:AU12)</f>
        <v>0</v>
      </c>
      <c r="AZ9">
        <f t="shared" si="6"/>
        <v>0</v>
      </c>
    </row>
    <row r="10" spans="1:52" ht="14.25" thickBot="1">
      <c r="A10" s="183"/>
      <c r="B10" s="50">
        <f t="shared" si="0"/>
        <v>11</v>
      </c>
      <c r="C10" s="195"/>
      <c r="D10" s="89"/>
      <c r="E10" s="110"/>
      <c r="F10" s="87"/>
      <c r="G10" s="84"/>
      <c r="H10" s="88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77"/>
      <c r="Z10" s="87"/>
      <c r="AA10" s="84"/>
      <c r="AB10" s="84"/>
      <c r="AC10" s="84"/>
      <c r="AD10" s="88"/>
      <c r="AE10" s="84"/>
      <c r="AF10" s="88"/>
      <c r="AG10" s="84"/>
      <c r="AH10" s="88"/>
      <c r="AI10" s="84"/>
      <c r="AJ10" s="88"/>
      <c r="AK10" s="84"/>
      <c r="AL10" s="88"/>
      <c r="AM10" s="77"/>
      <c r="AN10" s="87">
        <f t="shared" si="1"/>
        <v>0</v>
      </c>
      <c r="AO10" s="84"/>
      <c r="AP10" s="77">
        <f t="shared" si="2"/>
        <v>0</v>
      </c>
      <c r="AQ10" s="113">
        <f t="shared" si="3"/>
        <v>0</v>
      </c>
      <c r="AR10" s="113">
        <f t="shared" si="5"/>
        <v>0</v>
      </c>
      <c r="AS10" s="113"/>
      <c r="AT10" s="116"/>
      <c r="AU10" s="110">
        <f t="shared" si="4"/>
        <v>0</v>
      </c>
      <c r="AV10" s="186"/>
      <c r="AZ10">
        <f t="shared" si="6"/>
        <v>0</v>
      </c>
    </row>
    <row r="11" spans="1:52" ht="14.25" thickBot="1">
      <c r="A11" s="183"/>
      <c r="B11" s="50">
        <f t="shared" si="0"/>
        <v>11</v>
      </c>
      <c r="C11" s="195"/>
      <c r="D11" s="89"/>
      <c r="E11" s="110"/>
      <c r="F11" s="87"/>
      <c r="G11" s="84"/>
      <c r="H11" s="88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77"/>
      <c r="Z11" s="87"/>
      <c r="AA11" s="84"/>
      <c r="AB11" s="84"/>
      <c r="AC11" s="84"/>
      <c r="AD11" s="88"/>
      <c r="AE11" s="84"/>
      <c r="AF11" s="88"/>
      <c r="AG11" s="84"/>
      <c r="AH11" s="88"/>
      <c r="AI11" s="84"/>
      <c r="AJ11" s="88"/>
      <c r="AK11" s="84"/>
      <c r="AL11" s="88"/>
      <c r="AM11" s="77"/>
      <c r="AN11" s="87">
        <f t="shared" si="1"/>
        <v>0</v>
      </c>
      <c r="AO11" s="84"/>
      <c r="AP11" s="77">
        <f t="shared" si="2"/>
        <v>0</v>
      </c>
      <c r="AQ11" s="113">
        <f t="shared" si="3"/>
        <v>0</v>
      </c>
      <c r="AR11" s="113">
        <f t="shared" si="5"/>
        <v>0</v>
      </c>
      <c r="AS11" s="113"/>
      <c r="AT11" s="116"/>
      <c r="AU11" s="110">
        <f t="shared" si="4"/>
        <v>0</v>
      </c>
      <c r="AV11" s="186"/>
      <c r="AZ11">
        <f t="shared" si="6"/>
        <v>0</v>
      </c>
    </row>
    <row r="12" spans="1:52" ht="14.25" thickBot="1">
      <c r="A12" s="183"/>
      <c r="B12" s="52">
        <f t="shared" si="0"/>
        <v>11</v>
      </c>
      <c r="C12" s="195"/>
      <c r="D12" s="91"/>
      <c r="E12" s="110"/>
      <c r="F12" s="87"/>
      <c r="G12" s="84"/>
      <c r="H12" s="88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77"/>
      <c r="Z12" s="87"/>
      <c r="AA12" s="84"/>
      <c r="AB12" s="84"/>
      <c r="AC12" s="84"/>
      <c r="AD12" s="88"/>
      <c r="AE12" s="84"/>
      <c r="AF12" s="88"/>
      <c r="AG12" s="84"/>
      <c r="AH12" s="88"/>
      <c r="AI12" s="84"/>
      <c r="AJ12" s="88"/>
      <c r="AK12" s="84"/>
      <c r="AL12" s="88"/>
      <c r="AM12" s="77"/>
      <c r="AN12" s="117">
        <f t="shared" si="1"/>
        <v>0</v>
      </c>
      <c r="AO12" s="118"/>
      <c r="AP12" s="119">
        <f t="shared" si="2"/>
        <v>0</v>
      </c>
      <c r="AQ12" s="113">
        <f t="shared" si="3"/>
        <v>0</v>
      </c>
      <c r="AR12" s="113">
        <f t="shared" si="5"/>
        <v>0</v>
      </c>
      <c r="AS12" s="113"/>
      <c r="AT12" s="116"/>
      <c r="AU12" s="110">
        <f t="shared" si="4"/>
        <v>0</v>
      </c>
      <c r="AV12" s="187"/>
      <c r="AZ12">
        <f t="shared" si="6"/>
        <v>0</v>
      </c>
    </row>
    <row r="13" spans="1:52" ht="14.25" thickBot="1">
      <c r="A13" s="183">
        <f>RANK(AV13,$AV$5:$AV$47)</f>
        <v>9</v>
      </c>
      <c r="B13" s="49">
        <f t="shared" si="0"/>
        <v>11</v>
      </c>
      <c r="C13" s="193" t="s">
        <v>64</v>
      </c>
      <c r="D13" s="49" t="s">
        <v>84</v>
      </c>
      <c r="E13" s="33"/>
      <c r="F13" s="6"/>
      <c r="G13" s="7"/>
      <c r="H13" s="38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8"/>
      <c r="Z13" s="6"/>
      <c r="AA13" s="7"/>
      <c r="AB13" s="7"/>
      <c r="AC13" s="7"/>
      <c r="AD13" s="38"/>
      <c r="AE13" s="7"/>
      <c r="AF13" s="38"/>
      <c r="AG13" s="7"/>
      <c r="AH13" s="38"/>
      <c r="AI13" s="7"/>
      <c r="AJ13" s="38"/>
      <c r="AK13" s="7"/>
      <c r="AL13" s="38"/>
      <c r="AM13" s="8"/>
      <c r="AN13" s="6">
        <f t="shared" si="1"/>
        <v>0</v>
      </c>
      <c r="AO13" s="7"/>
      <c r="AP13" s="8">
        <f t="shared" si="2"/>
        <v>0</v>
      </c>
      <c r="AQ13" s="40">
        <f t="shared" si="3"/>
        <v>0</v>
      </c>
      <c r="AR13" s="40">
        <f t="shared" si="5"/>
        <v>0</v>
      </c>
      <c r="AS13" s="40"/>
      <c r="AT13" s="43"/>
      <c r="AU13" s="33">
        <f t="shared" si="4"/>
        <v>0</v>
      </c>
      <c r="AV13" s="190">
        <f>SUM(AU13:AU16)</f>
        <v>0</v>
      </c>
      <c r="AZ13">
        <f t="shared" si="6"/>
        <v>0</v>
      </c>
    </row>
    <row r="14" spans="1:52" ht="14.25" thickBot="1">
      <c r="A14" s="183"/>
      <c r="B14" s="50">
        <f t="shared" si="0"/>
        <v>11</v>
      </c>
      <c r="C14" s="193"/>
      <c r="D14" s="50" t="s">
        <v>85</v>
      </c>
      <c r="E14" s="32"/>
      <c r="F14" s="9"/>
      <c r="G14" s="2"/>
      <c r="H14" s="2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0"/>
      <c r="Z14" s="9"/>
      <c r="AA14" s="2"/>
      <c r="AB14" s="2"/>
      <c r="AC14" s="2"/>
      <c r="AD14" s="25"/>
      <c r="AE14" s="2"/>
      <c r="AF14" s="25"/>
      <c r="AG14" s="2"/>
      <c r="AH14" s="25"/>
      <c r="AI14" s="2"/>
      <c r="AJ14" s="25"/>
      <c r="AK14" s="2"/>
      <c r="AL14" s="25"/>
      <c r="AM14" s="10"/>
      <c r="AN14" s="9">
        <f t="shared" si="1"/>
        <v>0</v>
      </c>
      <c r="AO14" s="2"/>
      <c r="AP14" s="10">
        <f t="shared" si="2"/>
        <v>0</v>
      </c>
      <c r="AQ14" s="41">
        <f t="shared" si="3"/>
        <v>0</v>
      </c>
      <c r="AR14" s="41">
        <f t="shared" si="5"/>
        <v>0</v>
      </c>
      <c r="AS14" s="41"/>
      <c r="AT14" s="44"/>
      <c r="AU14" s="32">
        <f t="shared" si="4"/>
        <v>0</v>
      </c>
      <c r="AV14" s="191"/>
      <c r="AZ14">
        <f t="shared" si="6"/>
        <v>0</v>
      </c>
    </row>
    <row r="15" spans="1:52" ht="14.25" thickBot="1">
      <c r="A15" s="183"/>
      <c r="B15" s="50">
        <f t="shared" si="0"/>
        <v>11</v>
      </c>
      <c r="C15" s="193"/>
      <c r="D15" s="1" t="s">
        <v>86</v>
      </c>
      <c r="E15" s="32"/>
      <c r="F15" s="9"/>
      <c r="G15" s="2"/>
      <c r="H15" s="2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0"/>
      <c r="Z15" s="9"/>
      <c r="AA15" s="2"/>
      <c r="AB15" s="2"/>
      <c r="AC15" s="2"/>
      <c r="AD15" s="25"/>
      <c r="AE15" s="2"/>
      <c r="AF15" s="25"/>
      <c r="AG15" s="2"/>
      <c r="AH15" s="25"/>
      <c r="AI15" s="2"/>
      <c r="AJ15" s="25"/>
      <c r="AK15" s="2"/>
      <c r="AL15" s="25"/>
      <c r="AM15" s="10"/>
      <c r="AN15" s="9">
        <f t="shared" si="1"/>
        <v>0</v>
      </c>
      <c r="AO15" s="2"/>
      <c r="AP15" s="10">
        <f t="shared" si="2"/>
        <v>0</v>
      </c>
      <c r="AQ15" s="41">
        <f t="shared" si="3"/>
        <v>0</v>
      </c>
      <c r="AR15" s="41">
        <f t="shared" si="5"/>
        <v>0</v>
      </c>
      <c r="AS15" s="41"/>
      <c r="AT15" s="44"/>
      <c r="AU15" s="32">
        <f t="shared" si="4"/>
        <v>0</v>
      </c>
      <c r="AV15" s="191"/>
      <c r="AZ15">
        <f t="shared" si="6"/>
        <v>0</v>
      </c>
    </row>
    <row r="16" spans="1:52" ht="14.25" thickBot="1">
      <c r="A16" s="183"/>
      <c r="B16" s="52">
        <f t="shared" si="0"/>
        <v>11</v>
      </c>
      <c r="C16" s="193"/>
      <c r="D16" s="51"/>
      <c r="E16" s="32"/>
      <c r="F16" s="9"/>
      <c r="G16" s="2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0"/>
      <c r="Z16" s="9"/>
      <c r="AA16" s="2"/>
      <c r="AB16" s="2"/>
      <c r="AC16" s="2"/>
      <c r="AD16" s="25"/>
      <c r="AE16" s="2"/>
      <c r="AF16" s="25"/>
      <c r="AG16" s="2"/>
      <c r="AH16" s="25"/>
      <c r="AI16" s="2"/>
      <c r="AJ16" s="25"/>
      <c r="AK16" s="2"/>
      <c r="AL16" s="25"/>
      <c r="AM16" s="10"/>
      <c r="AN16" s="26">
        <f t="shared" si="1"/>
        <v>0</v>
      </c>
      <c r="AO16" s="27"/>
      <c r="AP16" s="28">
        <f t="shared" si="2"/>
        <v>0</v>
      </c>
      <c r="AQ16" s="45">
        <f t="shared" si="3"/>
        <v>0</v>
      </c>
      <c r="AR16" s="41">
        <f t="shared" si="5"/>
        <v>0</v>
      </c>
      <c r="AS16" s="41"/>
      <c r="AT16" s="44"/>
      <c r="AU16" s="46">
        <f t="shared" si="4"/>
        <v>0</v>
      </c>
      <c r="AV16" s="192"/>
      <c r="AZ16">
        <f t="shared" si="6"/>
        <v>0</v>
      </c>
    </row>
    <row r="17" spans="1:52" ht="14.25" thickBot="1">
      <c r="A17" s="184">
        <f>RANK(AV17,$AV$5:$AV$47)</f>
        <v>4</v>
      </c>
      <c r="B17" s="53">
        <f t="shared" si="0"/>
        <v>3</v>
      </c>
      <c r="C17" s="196" t="s">
        <v>3</v>
      </c>
      <c r="D17" s="97" t="s">
        <v>87</v>
      </c>
      <c r="E17" s="111"/>
      <c r="F17" s="80">
        <v>1</v>
      </c>
      <c r="G17" s="82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3"/>
      <c r="Z17" s="80"/>
      <c r="AA17" s="82"/>
      <c r="AB17" s="82">
        <v>1</v>
      </c>
      <c r="AC17" s="82"/>
      <c r="AD17" s="81"/>
      <c r="AE17" s="82"/>
      <c r="AF17" s="81"/>
      <c r="AG17" s="82"/>
      <c r="AH17" s="81"/>
      <c r="AI17" s="82"/>
      <c r="AJ17" s="81"/>
      <c r="AK17" s="82"/>
      <c r="AL17" s="81"/>
      <c r="AM17" s="83"/>
      <c r="AN17" s="80">
        <f t="shared" si="1"/>
        <v>200</v>
      </c>
      <c r="AO17" s="82">
        <v>0.5</v>
      </c>
      <c r="AP17" s="83">
        <f t="shared" si="2"/>
        <v>100</v>
      </c>
      <c r="AQ17" s="112">
        <f t="shared" si="3"/>
        <v>400</v>
      </c>
      <c r="AR17" s="112">
        <f t="shared" si="5"/>
        <v>500</v>
      </c>
      <c r="AS17" s="112">
        <v>1</v>
      </c>
      <c r="AT17" s="115">
        <v>0</v>
      </c>
      <c r="AU17" s="111">
        <f t="shared" si="4"/>
        <v>500</v>
      </c>
      <c r="AV17" s="188">
        <f>SUM(AU17:AU21)</f>
        <v>500</v>
      </c>
      <c r="AZ17">
        <f t="shared" si="6"/>
        <v>500</v>
      </c>
    </row>
    <row r="18" spans="1:52" ht="14.25" thickBot="1">
      <c r="A18" s="184"/>
      <c r="B18" s="50">
        <f t="shared" si="0"/>
        <v>11</v>
      </c>
      <c r="C18" s="196"/>
      <c r="D18" s="98" t="s">
        <v>88</v>
      </c>
      <c r="E18" s="110"/>
      <c r="F18" s="87"/>
      <c r="G18" s="84"/>
      <c r="H18" s="88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77"/>
      <c r="Z18" s="87"/>
      <c r="AA18" s="84"/>
      <c r="AB18" s="84"/>
      <c r="AC18" s="84"/>
      <c r="AD18" s="88"/>
      <c r="AE18" s="84"/>
      <c r="AF18" s="88"/>
      <c r="AG18" s="84"/>
      <c r="AH18" s="88"/>
      <c r="AI18" s="84"/>
      <c r="AJ18" s="88"/>
      <c r="AK18" s="84"/>
      <c r="AL18" s="88"/>
      <c r="AM18" s="77"/>
      <c r="AN18" s="87">
        <f t="shared" si="1"/>
        <v>0</v>
      </c>
      <c r="AO18" s="84"/>
      <c r="AP18" s="77">
        <f t="shared" si="2"/>
        <v>0</v>
      </c>
      <c r="AQ18" s="113">
        <f t="shared" si="3"/>
        <v>0</v>
      </c>
      <c r="AR18" s="113">
        <f t="shared" si="5"/>
        <v>0</v>
      </c>
      <c r="AS18" s="113"/>
      <c r="AT18" s="116"/>
      <c r="AU18" s="110">
        <f t="shared" si="4"/>
        <v>0</v>
      </c>
      <c r="AV18" s="186"/>
      <c r="AZ18">
        <f t="shared" si="6"/>
        <v>0</v>
      </c>
    </row>
    <row r="19" spans="1:52" ht="14.25" thickBot="1">
      <c r="A19" s="184"/>
      <c r="B19" s="52">
        <f t="shared" si="0"/>
        <v>11</v>
      </c>
      <c r="C19" s="196"/>
      <c r="D19" s="98" t="s">
        <v>89</v>
      </c>
      <c r="E19" s="110"/>
      <c r="F19" s="87"/>
      <c r="G19" s="84"/>
      <c r="H19" s="88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77"/>
      <c r="Z19" s="87"/>
      <c r="AA19" s="84"/>
      <c r="AB19" s="84"/>
      <c r="AC19" s="84"/>
      <c r="AD19" s="88"/>
      <c r="AE19" s="84"/>
      <c r="AF19" s="88"/>
      <c r="AG19" s="84"/>
      <c r="AH19" s="88"/>
      <c r="AI19" s="84"/>
      <c r="AJ19" s="88"/>
      <c r="AK19" s="84"/>
      <c r="AL19" s="88"/>
      <c r="AM19" s="77"/>
      <c r="AN19" s="87">
        <f t="shared" si="1"/>
        <v>0</v>
      </c>
      <c r="AO19" s="84"/>
      <c r="AP19" s="77">
        <f t="shared" si="2"/>
        <v>0</v>
      </c>
      <c r="AQ19" s="113">
        <f t="shared" si="3"/>
        <v>0</v>
      </c>
      <c r="AR19" s="113">
        <f t="shared" si="5"/>
        <v>0</v>
      </c>
      <c r="AS19" s="113"/>
      <c r="AT19" s="116"/>
      <c r="AU19" s="110">
        <f t="shared" si="4"/>
        <v>0</v>
      </c>
      <c r="AV19" s="186"/>
      <c r="AZ19">
        <f t="shared" si="6"/>
        <v>0</v>
      </c>
    </row>
    <row r="20" spans="1:52" ht="14.25" thickBot="1">
      <c r="A20" s="184"/>
      <c r="B20" s="52">
        <f t="shared" si="0"/>
        <v>11</v>
      </c>
      <c r="C20" s="196"/>
      <c r="D20" s="100" t="s">
        <v>91</v>
      </c>
      <c r="E20" s="110"/>
      <c r="F20" s="87"/>
      <c r="G20" s="84"/>
      <c r="H20" s="88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77"/>
      <c r="Z20" s="87"/>
      <c r="AA20" s="84"/>
      <c r="AB20" s="84"/>
      <c r="AC20" s="84"/>
      <c r="AD20" s="88"/>
      <c r="AE20" s="84"/>
      <c r="AF20" s="88"/>
      <c r="AG20" s="84"/>
      <c r="AH20" s="88"/>
      <c r="AI20" s="84"/>
      <c r="AJ20" s="88"/>
      <c r="AK20" s="84"/>
      <c r="AL20" s="88"/>
      <c r="AM20" s="77"/>
      <c r="AN20" s="142"/>
      <c r="AO20" s="143"/>
      <c r="AP20" s="92"/>
      <c r="AQ20" s="113"/>
      <c r="AR20" s="113"/>
      <c r="AS20" s="113"/>
      <c r="AT20" s="116"/>
      <c r="AU20" s="110"/>
      <c r="AV20" s="189"/>
    </row>
    <row r="21" spans="1:52" ht="14.25" thickBot="1">
      <c r="A21" s="184"/>
      <c r="B21" s="51">
        <f t="shared" si="0"/>
        <v>11</v>
      </c>
      <c r="C21" s="196"/>
      <c r="D21" s="99" t="s">
        <v>90</v>
      </c>
      <c r="E21" s="110"/>
      <c r="F21" s="87"/>
      <c r="G21" s="84"/>
      <c r="H21" s="88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77"/>
      <c r="Z21" s="87"/>
      <c r="AA21" s="84"/>
      <c r="AB21" s="84"/>
      <c r="AC21" s="84"/>
      <c r="AD21" s="88"/>
      <c r="AE21" s="84"/>
      <c r="AF21" s="88"/>
      <c r="AG21" s="84"/>
      <c r="AH21" s="88"/>
      <c r="AI21" s="84"/>
      <c r="AJ21" s="88"/>
      <c r="AK21" s="84"/>
      <c r="AL21" s="88"/>
      <c r="AM21" s="77"/>
      <c r="AN21" s="117">
        <f t="shared" si="1"/>
        <v>0</v>
      </c>
      <c r="AO21" s="118"/>
      <c r="AP21" s="119">
        <f t="shared" si="2"/>
        <v>0</v>
      </c>
      <c r="AQ21" s="113">
        <f t="shared" si="3"/>
        <v>0</v>
      </c>
      <c r="AR21" s="113">
        <f t="shared" si="5"/>
        <v>0</v>
      </c>
      <c r="AS21" s="113"/>
      <c r="AT21" s="116"/>
      <c r="AU21" s="110">
        <f t="shared" si="4"/>
        <v>0</v>
      </c>
      <c r="AV21" s="189"/>
      <c r="AZ21">
        <f t="shared" si="6"/>
        <v>0</v>
      </c>
    </row>
    <row r="22" spans="1:52" ht="14.25" thickBot="1">
      <c r="A22" s="184">
        <f>RANK(AV22,$AV$5:$AV$47)</f>
        <v>2</v>
      </c>
      <c r="B22" s="49">
        <f t="shared" si="0"/>
        <v>2</v>
      </c>
      <c r="C22" s="197" t="s">
        <v>4</v>
      </c>
      <c r="D22" s="56" t="s">
        <v>92</v>
      </c>
      <c r="E22" s="120"/>
      <c r="F22" s="60"/>
      <c r="G22" s="61">
        <v>1</v>
      </c>
      <c r="H22" s="68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121"/>
      <c r="Z22" s="60"/>
      <c r="AA22" s="61"/>
      <c r="AB22" s="61"/>
      <c r="AC22" s="61"/>
      <c r="AD22" s="68"/>
      <c r="AE22" s="61"/>
      <c r="AF22" s="68"/>
      <c r="AG22" s="61">
        <v>1</v>
      </c>
      <c r="AH22" s="68"/>
      <c r="AI22" s="61"/>
      <c r="AJ22" s="68"/>
      <c r="AK22" s="61"/>
      <c r="AL22" s="68"/>
      <c r="AM22" s="121"/>
      <c r="AN22" s="122">
        <f t="shared" si="1"/>
        <v>700</v>
      </c>
      <c r="AO22" s="75">
        <v>0.5</v>
      </c>
      <c r="AP22" s="123">
        <f t="shared" si="2"/>
        <v>350</v>
      </c>
      <c r="AQ22" s="124">
        <f t="shared" si="3"/>
        <v>2900</v>
      </c>
      <c r="AR22" s="124">
        <f t="shared" si="5"/>
        <v>3250</v>
      </c>
      <c r="AS22" s="124">
        <v>1</v>
      </c>
      <c r="AT22" s="125">
        <v>0</v>
      </c>
      <c r="AU22" s="120">
        <f t="shared" si="4"/>
        <v>3250</v>
      </c>
      <c r="AV22" s="198">
        <f>SUM(AU22:AU26)</f>
        <v>3250</v>
      </c>
      <c r="AZ22">
        <f t="shared" si="6"/>
        <v>3250</v>
      </c>
    </row>
    <row r="23" spans="1:52" ht="14.25" thickBot="1">
      <c r="A23" s="184"/>
      <c r="B23" s="50">
        <f t="shared" si="0"/>
        <v>11</v>
      </c>
      <c r="C23" s="197"/>
      <c r="D23" s="57" t="s">
        <v>93</v>
      </c>
      <c r="E23" s="108"/>
      <c r="F23" s="64"/>
      <c r="G23" s="62"/>
      <c r="H23" s="69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26"/>
      <c r="Z23" s="64"/>
      <c r="AA23" s="62"/>
      <c r="AB23" s="62"/>
      <c r="AC23" s="62"/>
      <c r="AD23" s="69"/>
      <c r="AE23" s="62"/>
      <c r="AF23" s="69"/>
      <c r="AG23" s="62"/>
      <c r="AH23" s="69"/>
      <c r="AI23" s="62"/>
      <c r="AJ23" s="69"/>
      <c r="AK23" s="62"/>
      <c r="AL23" s="69"/>
      <c r="AM23" s="126"/>
      <c r="AN23" s="64">
        <f t="shared" si="1"/>
        <v>0</v>
      </c>
      <c r="AO23" s="62"/>
      <c r="AP23" s="126">
        <f t="shared" si="2"/>
        <v>0</v>
      </c>
      <c r="AQ23" s="127">
        <f t="shared" si="3"/>
        <v>0</v>
      </c>
      <c r="AR23" s="127">
        <f t="shared" si="5"/>
        <v>0</v>
      </c>
      <c r="AS23" s="127"/>
      <c r="AT23" s="128"/>
      <c r="AU23" s="108">
        <f t="shared" si="4"/>
        <v>0</v>
      </c>
      <c r="AV23" s="199"/>
      <c r="AZ23">
        <f t="shared" si="6"/>
        <v>0</v>
      </c>
    </row>
    <row r="24" spans="1:52" ht="14.25" thickBot="1">
      <c r="A24" s="184"/>
      <c r="B24" s="50"/>
      <c r="C24" s="197"/>
      <c r="D24" s="57" t="s">
        <v>94</v>
      </c>
      <c r="E24" s="108"/>
      <c r="F24" s="64"/>
      <c r="G24" s="62"/>
      <c r="H24" s="69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126"/>
      <c r="Z24" s="64"/>
      <c r="AA24" s="62"/>
      <c r="AB24" s="62"/>
      <c r="AC24" s="62"/>
      <c r="AD24" s="69"/>
      <c r="AE24" s="62"/>
      <c r="AF24" s="69"/>
      <c r="AG24" s="62"/>
      <c r="AH24" s="69"/>
      <c r="AI24" s="62"/>
      <c r="AJ24" s="69"/>
      <c r="AK24" s="62"/>
      <c r="AL24" s="69"/>
      <c r="AM24" s="126"/>
      <c r="AN24" s="64"/>
      <c r="AO24" s="62"/>
      <c r="AP24" s="126"/>
      <c r="AQ24" s="127"/>
      <c r="AR24" s="127"/>
      <c r="AS24" s="127"/>
      <c r="AT24" s="128"/>
      <c r="AU24" s="108"/>
      <c r="AV24" s="199"/>
    </row>
    <row r="25" spans="1:52" ht="14.25" thickBot="1">
      <c r="A25" s="184"/>
      <c r="B25" s="50">
        <f t="shared" si="0"/>
        <v>11</v>
      </c>
      <c r="C25" s="197"/>
      <c r="D25" s="57" t="s">
        <v>95</v>
      </c>
      <c r="E25" s="108"/>
      <c r="F25" s="64"/>
      <c r="G25" s="62"/>
      <c r="H25" s="69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126"/>
      <c r="Z25" s="64"/>
      <c r="AA25" s="62"/>
      <c r="AB25" s="62"/>
      <c r="AC25" s="62"/>
      <c r="AD25" s="69"/>
      <c r="AE25" s="62"/>
      <c r="AF25" s="69"/>
      <c r="AG25" s="62"/>
      <c r="AH25" s="69"/>
      <c r="AI25" s="62"/>
      <c r="AJ25" s="69"/>
      <c r="AK25" s="62"/>
      <c r="AL25" s="69"/>
      <c r="AM25" s="126"/>
      <c r="AN25" s="64">
        <f t="shared" si="1"/>
        <v>0</v>
      </c>
      <c r="AO25" s="62"/>
      <c r="AP25" s="126">
        <f t="shared" si="2"/>
        <v>0</v>
      </c>
      <c r="AQ25" s="127">
        <f t="shared" si="3"/>
        <v>0</v>
      </c>
      <c r="AR25" s="127">
        <f t="shared" si="5"/>
        <v>0</v>
      </c>
      <c r="AS25" s="127"/>
      <c r="AT25" s="128"/>
      <c r="AU25" s="108">
        <f t="shared" si="4"/>
        <v>0</v>
      </c>
      <c r="AV25" s="199"/>
      <c r="AZ25">
        <f t="shared" si="6"/>
        <v>0</v>
      </c>
    </row>
    <row r="26" spans="1:52" ht="14.25" thickBot="1">
      <c r="A26" s="184"/>
      <c r="B26" s="51">
        <f t="shared" si="0"/>
        <v>11</v>
      </c>
      <c r="C26" s="197"/>
      <c r="D26" s="58" t="s">
        <v>96</v>
      </c>
      <c r="E26" s="108"/>
      <c r="F26" s="64"/>
      <c r="G26" s="62"/>
      <c r="H26" s="69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126"/>
      <c r="Z26" s="64"/>
      <c r="AA26" s="62"/>
      <c r="AB26" s="62"/>
      <c r="AC26" s="62"/>
      <c r="AD26" s="69"/>
      <c r="AE26" s="62"/>
      <c r="AF26" s="69"/>
      <c r="AG26" s="62"/>
      <c r="AH26" s="69"/>
      <c r="AI26" s="62"/>
      <c r="AJ26" s="69"/>
      <c r="AK26" s="62"/>
      <c r="AL26" s="69"/>
      <c r="AM26" s="126"/>
      <c r="AN26" s="129">
        <f t="shared" si="1"/>
        <v>0</v>
      </c>
      <c r="AO26" s="130"/>
      <c r="AP26" s="131">
        <f t="shared" si="2"/>
        <v>0</v>
      </c>
      <c r="AQ26" s="127">
        <f t="shared" si="3"/>
        <v>0</v>
      </c>
      <c r="AR26" s="127">
        <f t="shared" si="5"/>
        <v>0</v>
      </c>
      <c r="AS26" s="127"/>
      <c r="AT26" s="128"/>
      <c r="AU26" s="173">
        <f t="shared" si="4"/>
        <v>0</v>
      </c>
      <c r="AV26" s="200"/>
      <c r="AZ26">
        <f t="shared" si="6"/>
        <v>0</v>
      </c>
    </row>
    <row r="27" spans="1:52" ht="14.25" thickBot="1">
      <c r="A27" s="184">
        <f>RANK(AV27,$AV$5:$AV$47)</f>
        <v>1</v>
      </c>
      <c r="B27" s="49">
        <f t="shared" si="0"/>
        <v>11</v>
      </c>
      <c r="C27" s="196" t="s">
        <v>7</v>
      </c>
      <c r="D27" s="97" t="s">
        <v>97</v>
      </c>
      <c r="E27" s="111"/>
      <c r="F27" s="80"/>
      <c r="G27" s="82"/>
      <c r="H27" s="81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3"/>
      <c r="Z27" s="80"/>
      <c r="AA27" s="82"/>
      <c r="AB27" s="82"/>
      <c r="AC27" s="82"/>
      <c r="AD27" s="81"/>
      <c r="AE27" s="82"/>
      <c r="AF27" s="81"/>
      <c r="AG27" s="82"/>
      <c r="AH27" s="81"/>
      <c r="AI27" s="82"/>
      <c r="AJ27" s="81"/>
      <c r="AK27" s="82"/>
      <c r="AL27" s="81"/>
      <c r="AM27" s="83"/>
      <c r="AN27" s="80">
        <f t="shared" si="1"/>
        <v>0</v>
      </c>
      <c r="AO27" s="82"/>
      <c r="AP27" s="83">
        <f t="shared" si="2"/>
        <v>0</v>
      </c>
      <c r="AQ27" s="112">
        <f t="shared" si="3"/>
        <v>0</v>
      </c>
      <c r="AR27" s="112">
        <f t="shared" si="5"/>
        <v>0</v>
      </c>
      <c r="AS27" s="112"/>
      <c r="AT27" s="115"/>
      <c r="AU27" s="111">
        <f t="shared" si="4"/>
        <v>0</v>
      </c>
      <c r="AV27" s="188">
        <f>SUM(AU27:AU30)</f>
        <v>4500</v>
      </c>
      <c r="AZ27">
        <f t="shared" si="6"/>
        <v>0</v>
      </c>
    </row>
    <row r="28" spans="1:52" ht="14.25" thickBot="1">
      <c r="A28" s="184"/>
      <c r="B28" s="50">
        <f t="shared" si="0"/>
        <v>1</v>
      </c>
      <c r="C28" s="196"/>
      <c r="D28" s="98" t="s">
        <v>98</v>
      </c>
      <c r="E28" s="110"/>
      <c r="F28" s="87"/>
      <c r="G28" s="84"/>
      <c r="H28" s="88"/>
      <c r="I28" s="84">
        <v>1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77"/>
      <c r="Z28" s="87"/>
      <c r="AA28" s="84"/>
      <c r="AB28" s="84"/>
      <c r="AC28" s="84"/>
      <c r="AD28" s="88"/>
      <c r="AE28" s="84"/>
      <c r="AF28" s="88"/>
      <c r="AG28" s="84">
        <v>1</v>
      </c>
      <c r="AH28" s="88"/>
      <c r="AI28" s="84"/>
      <c r="AJ28" s="88"/>
      <c r="AK28" s="84"/>
      <c r="AL28" s="88"/>
      <c r="AM28" s="77"/>
      <c r="AN28" s="87">
        <f t="shared" si="1"/>
        <v>1600</v>
      </c>
      <c r="AO28" s="84">
        <v>1</v>
      </c>
      <c r="AP28" s="77">
        <f t="shared" si="2"/>
        <v>1600</v>
      </c>
      <c r="AQ28" s="113">
        <f t="shared" si="3"/>
        <v>2900</v>
      </c>
      <c r="AR28" s="113">
        <f t="shared" si="5"/>
        <v>4500</v>
      </c>
      <c r="AS28" s="113">
        <v>1</v>
      </c>
      <c r="AT28" s="116">
        <v>0</v>
      </c>
      <c r="AU28" s="109">
        <f t="shared" si="4"/>
        <v>4500</v>
      </c>
      <c r="AV28" s="186"/>
      <c r="AZ28">
        <f t="shared" si="6"/>
        <v>4500</v>
      </c>
    </row>
    <row r="29" spans="1:52" ht="14.25" thickBot="1">
      <c r="A29" s="184"/>
      <c r="B29" s="50">
        <f t="shared" si="0"/>
        <v>11</v>
      </c>
      <c r="C29" s="196"/>
      <c r="D29" s="98"/>
      <c r="E29" s="110"/>
      <c r="F29" s="87"/>
      <c r="G29" s="84"/>
      <c r="H29" s="88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77"/>
      <c r="Z29" s="87"/>
      <c r="AA29" s="84"/>
      <c r="AB29" s="84"/>
      <c r="AC29" s="84"/>
      <c r="AD29" s="88"/>
      <c r="AE29" s="84"/>
      <c r="AF29" s="88"/>
      <c r="AG29" s="84"/>
      <c r="AH29" s="88"/>
      <c r="AI29" s="84"/>
      <c r="AJ29" s="88"/>
      <c r="AK29" s="84"/>
      <c r="AL29" s="88"/>
      <c r="AM29" s="77"/>
      <c r="AN29" s="87">
        <f t="shared" si="1"/>
        <v>0</v>
      </c>
      <c r="AO29" s="84"/>
      <c r="AP29" s="77">
        <f t="shared" si="2"/>
        <v>0</v>
      </c>
      <c r="AQ29" s="113">
        <f t="shared" si="3"/>
        <v>0</v>
      </c>
      <c r="AR29" s="113">
        <f t="shared" si="5"/>
        <v>0</v>
      </c>
      <c r="AS29" s="113"/>
      <c r="AT29" s="116"/>
      <c r="AU29" s="109">
        <f t="shared" si="4"/>
        <v>0</v>
      </c>
      <c r="AV29" s="186"/>
      <c r="AZ29">
        <f t="shared" si="6"/>
        <v>0</v>
      </c>
    </row>
    <row r="30" spans="1:52" ht="14.25" thickBot="1">
      <c r="A30" s="184"/>
      <c r="B30" s="51">
        <f t="shared" si="0"/>
        <v>11</v>
      </c>
      <c r="C30" s="196"/>
      <c r="D30" s="99"/>
      <c r="E30" s="110"/>
      <c r="F30" s="87"/>
      <c r="G30" s="84"/>
      <c r="H30" s="88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77"/>
      <c r="Z30" s="87"/>
      <c r="AA30" s="84"/>
      <c r="AB30" s="84"/>
      <c r="AC30" s="84"/>
      <c r="AD30" s="88"/>
      <c r="AE30" s="84"/>
      <c r="AF30" s="88"/>
      <c r="AG30" s="84"/>
      <c r="AH30" s="88"/>
      <c r="AI30" s="84"/>
      <c r="AJ30" s="88"/>
      <c r="AK30" s="84"/>
      <c r="AL30" s="88"/>
      <c r="AM30" s="77"/>
      <c r="AN30" s="117">
        <f t="shared" si="1"/>
        <v>0</v>
      </c>
      <c r="AO30" s="118"/>
      <c r="AP30" s="119">
        <f t="shared" si="2"/>
        <v>0</v>
      </c>
      <c r="AQ30" s="113">
        <f t="shared" si="3"/>
        <v>0</v>
      </c>
      <c r="AR30" s="113">
        <f t="shared" si="5"/>
        <v>0</v>
      </c>
      <c r="AS30" s="113"/>
      <c r="AT30" s="116"/>
      <c r="AU30" s="110">
        <f t="shared" si="4"/>
        <v>0</v>
      </c>
      <c r="AV30" s="189"/>
      <c r="AZ30">
        <f t="shared" si="6"/>
        <v>0</v>
      </c>
    </row>
    <row r="31" spans="1:52" ht="14.25" thickBot="1">
      <c r="A31" s="184">
        <f>RANK(AV31,$AV$5:$AV$47)</f>
        <v>7</v>
      </c>
      <c r="B31" s="49">
        <f t="shared" si="0"/>
        <v>11</v>
      </c>
      <c r="C31" s="197" t="s">
        <v>8</v>
      </c>
      <c r="D31" s="57" t="s">
        <v>99</v>
      </c>
      <c r="E31" s="120"/>
      <c r="F31" s="60"/>
      <c r="G31" s="61"/>
      <c r="H31" s="68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121"/>
      <c r="Z31" s="60"/>
      <c r="AA31" s="61"/>
      <c r="AB31" s="61"/>
      <c r="AC31" s="61"/>
      <c r="AD31" s="68"/>
      <c r="AE31" s="61"/>
      <c r="AF31" s="68"/>
      <c r="AG31" s="61"/>
      <c r="AH31" s="68"/>
      <c r="AI31" s="61"/>
      <c r="AJ31" s="68"/>
      <c r="AK31" s="61"/>
      <c r="AL31" s="68"/>
      <c r="AM31" s="121"/>
      <c r="AN31" s="122">
        <f t="shared" si="1"/>
        <v>0</v>
      </c>
      <c r="AO31" s="75"/>
      <c r="AP31" s="123">
        <f t="shared" si="2"/>
        <v>0</v>
      </c>
      <c r="AQ31" s="124">
        <f t="shared" si="3"/>
        <v>0</v>
      </c>
      <c r="AR31" s="124">
        <f t="shared" si="5"/>
        <v>0</v>
      </c>
      <c r="AS31" s="124"/>
      <c r="AT31" s="125"/>
      <c r="AU31" s="120">
        <f t="shared" si="4"/>
        <v>0</v>
      </c>
      <c r="AV31" s="198">
        <f>SUM(AU31:AU34)</f>
        <v>360</v>
      </c>
      <c r="AZ31">
        <f t="shared" si="6"/>
        <v>0</v>
      </c>
    </row>
    <row r="32" spans="1:52" ht="14.25" thickBot="1">
      <c r="A32" s="184"/>
      <c r="B32" s="50">
        <f t="shared" si="0"/>
        <v>7</v>
      </c>
      <c r="C32" s="197"/>
      <c r="D32" s="57" t="s">
        <v>100</v>
      </c>
      <c r="E32" s="108"/>
      <c r="F32" s="64">
        <v>1</v>
      </c>
      <c r="G32" s="62"/>
      <c r="H32" s="69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126"/>
      <c r="Z32" s="64"/>
      <c r="AA32" s="62"/>
      <c r="AB32" s="62">
        <v>1</v>
      </c>
      <c r="AC32" s="62"/>
      <c r="AD32" s="69"/>
      <c r="AE32" s="62"/>
      <c r="AF32" s="69"/>
      <c r="AG32" s="62"/>
      <c r="AH32" s="69"/>
      <c r="AI32" s="62"/>
      <c r="AJ32" s="69"/>
      <c r="AK32" s="62"/>
      <c r="AL32" s="69"/>
      <c r="AM32" s="126"/>
      <c r="AN32" s="64">
        <f t="shared" si="1"/>
        <v>200</v>
      </c>
      <c r="AO32" s="62">
        <v>1</v>
      </c>
      <c r="AP32" s="126">
        <f>AO32*AN32</f>
        <v>200</v>
      </c>
      <c r="AQ32" s="127">
        <f t="shared" si="3"/>
        <v>400</v>
      </c>
      <c r="AR32" s="127">
        <f t="shared" si="5"/>
        <v>600</v>
      </c>
      <c r="AS32" s="127">
        <v>0.6</v>
      </c>
      <c r="AT32" s="128"/>
      <c r="AU32" s="108">
        <f t="shared" si="4"/>
        <v>360</v>
      </c>
      <c r="AV32" s="199"/>
      <c r="AZ32">
        <f t="shared" si="6"/>
        <v>360</v>
      </c>
    </row>
    <row r="33" spans="1:52" ht="14.25" thickBot="1">
      <c r="A33" s="184"/>
      <c r="B33" s="50">
        <f t="shared" si="0"/>
        <v>11</v>
      </c>
      <c r="C33" s="197"/>
      <c r="D33" s="172"/>
      <c r="E33" s="108"/>
      <c r="F33" s="64"/>
      <c r="G33" s="62"/>
      <c r="H33" s="69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126"/>
      <c r="Z33" s="64"/>
      <c r="AA33" s="62"/>
      <c r="AB33" s="62"/>
      <c r="AC33" s="62"/>
      <c r="AD33" s="69"/>
      <c r="AE33" s="62"/>
      <c r="AF33" s="69"/>
      <c r="AG33" s="62"/>
      <c r="AH33" s="69"/>
      <c r="AI33" s="62"/>
      <c r="AJ33" s="69"/>
      <c r="AK33" s="62"/>
      <c r="AL33" s="69"/>
      <c r="AM33" s="126"/>
      <c r="AN33" s="64">
        <f t="shared" si="1"/>
        <v>0</v>
      </c>
      <c r="AO33" s="62"/>
      <c r="AP33" s="126">
        <f t="shared" ref="AP33:AP46" si="7">AO33*AN33</f>
        <v>0</v>
      </c>
      <c r="AQ33" s="127">
        <f t="shared" si="3"/>
        <v>0</v>
      </c>
      <c r="AR33" s="127">
        <f t="shared" si="5"/>
        <v>0</v>
      </c>
      <c r="AS33" s="127"/>
      <c r="AT33" s="128"/>
      <c r="AU33" s="108">
        <f t="shared" si="4"/>
        <v>0</v>
      </c>
      <c r="AV33" s="199"/>
      <c r="AZ33">
        <f t="shared" si="6"/>
        <v>0</v>
      </c>
    </row>
    <row r="34" spans="1:52" ht="14.25" thickBot="1">
      <c r="A34" s="184"/>
      <c r="B34" s="51">
        <f t="shared" si="0"/>
        <v>11</v>
      </c>
      <c r="C34" s="197"/>
      <c r="D34" s="58"/>
      <c r="E34" s="108"/>
      <c r="F34" s="64"/>
      <c r="G34" s="62"/>
      <c r="H34" s="69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126"/>
      <c r="Z34" s="132"/>
      <c r="AA34" s="133"/>
      <c r="AB34" s="133"/>
      <c r="AC34" s="133"/>
      <c r="AD34" s="134"/>
      <c r="AE34" s="133"/>
      <c r="AF34" s="134"/>
      <c r="AG34" s="133"/>
      <c r="AH34" s="134"/>
      <c r="AI34" s="133"/>
      <c r="AJ34" s="134"/>
      <c r="AK34" s="133"/>
      <c r="AL34" s="134"/>
      <c r="AM34" s="135"/>
      <c r="AN34" s="129">
        <f t="shared" si="1"/>
        <v>0</v>
      </c>
      <c r="AO34" s="130"/>
      <c r="AP34" s="131">
        <f t="shared" si="7"/>
        <v>0</v>
      </c>
      <c r="AQ34" s="127">
        <f t="shared" si="3"/>
        <v>0</v>
      </c>
      <c r="AR34" s="127">
        <f t="shared" si="5"/>
        <v>0</v>
      </c>
      <c r="AS34" s="127"/>
      <c r="AT34" s="128"/>
      <c r="AU34" s="108">
        <f t="shared" si="4"/>
        <v>0</v>
      </c>
      <c r="AV34" s="200"/>
      <c r="AZ34">
        <f t="shared" si="6"/>
        <v>0</v>
      </c>
    </row>
    <row r="35" spans="1:52" ht="14.25" thickBot="1">
      <c r="A35" s="184">
        <f>RANK(AV35,$AV$5:$AV$47)</f>
        <v>5</v>
      </c>
      <c r="B35" s="49">
        <f t="shared" si="0"/>
        <v>5</v>
      </c>
      <c r="C35" s="196" t="s">
        <v>9</v>
      </c>
      <c r="D35" s="78" t="s">
        <v>101</v>
      </c>
      <c r="E35" s="111"/>
      <c r="F35" s="80"/>
      <c r="G35" s="82"/>
      <c r="H35" s="81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3"/>
      <c r="Z35" s="136"/>
      <c r="AA35" s="85"/>
      <c r="AB35" s="137">
        <v>1</v>
      </c>
      <c r="AC35" s="85"/>
      <c r="AD35" s="137"/>
      <c r="AE35" s="85"/>
      <c r="AF35" s="137"/>
      <c r="AG35" s="85"/>
      <c r="AH35" s="137"/>
      <c r="AI35" s="85"/>
      <c r="AJ35" s="137"/>
      <c r="AK35" s="85"/>
      <c r="AL35" s="137"/>
      <c r="AM35" s="138"/>
      <c r="AN35" s="80">
        <f t="shared" si="1"/>
        <v>0</v>
      </c>
      <c r="AO35" s="82"/>
      <c r="AP35" s="83">
        <f t="shared" si="7"/>
        <v>0</v>
      </c>
      <c r="AQ35" s="112">
        <f t="shared" si="3"/>
        <v>400</v>
      </c>
      <c r="AR35" s="112">
        <f t="shared" si="5"/>
        <v>400</v>
      </c>
      <c r="AS35" s="112">
        <v>1</v>
      </c>
      <c r="AT35" s="115">
        <v>0</v>
      </c>
      <c r="AU35" s="111">
        <f t="shared" ref="AU35:AU47" si="8">AR35*AS35-AT35</f>
        <v>400</v>
      </c>
      <c r="AV35" s="185">
        <f>SUM(AU35:AU38)</f>
        <v>400</v>
      </c>
      <c r="AZ35">
        <f t="shared" si="6"/>
        <v>400</v>
      </c>
    </row>
    <row r="36" spans="1:52" ht="14.25" thickBot="1">
      <c r="A36" s="184"/>
      <c r="B36" s="50">
        <f t="shared" si="0"/>
        <v>11</v>
      </c>
      <c r="C36" s="196"/>
      <c r="D36" s="89"/>
      <c r="E36" s="110"/>
      <c r="F36" s="87"/>
      <c r="G36" s="84"/>
      <c r="H36" s="88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77"/>
      <c r="Z36" s="87"/>
      <c r="AA36" s="84"/>
      <c r="AB36" s="88"/>
      <c r="AC36" s="84"/>
      <c r="AD36" s="88"/>
      <c r="AE36" s="84"/>
      <c r="AF36" s="88"/>
      <c r="AG36" s="84"/>
      <c r="AH36" s="88"/>
      <c r="AI36" s="84"/>
      <c r="AJ36" s="88"/>
      <c r="AK36" s="84"/>
      <c r="AL36" s="88"/>
      <c r="AM36" s="77"/>
      <c r="AN36" s="87">
        <f t="shared" si="1"/>
        <v>0</v>
      </c>
      <c r="AO36" s="84"/>
      <c r="AP36" s="77">
        <f t="shared" si="7"/>
        <v>0</v>
      </c>
      <c r="AQ36" s="113">
        <f t="shared" si="3"/>
        <v>0</v>
      </c>
      <c r="AR36" s="113">
        <f t="shared" si="5"/>
        <v>0</v>
      </c>
      <c r="AS36" s="113"/>
      <c r="AT36" s="116"/>
      <c r="AU36" s="110">
        <f t="shared" si="8"/>
        <v>0</v>
      </c>
      <c r="AV36" s="186"/>
      <c r="AZ36">
        <f t="shared" si="6"/>
        <v>0</v>
      </c>
    </row>
    <row r="37" spans="1:52" ht="14.25" thickBot="1">
      <c r="A37" s="184"/>
      <c r="B37" s="50">
        <f t="shared" si="0"/>
        <v>11</v>
      </c>
      <c r="C37" s="196"/>
      <c r="D37" s="89"/>
      <c r="E37" s="110"/>
      <c r="F37" s="87"/>
      <c r="G37" s="84"/>
      <c r="H37" s="88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77"/>
      <c r="Z37" s="87"/>
      <c r="AA37" s="84"/>
      <c r="AB37" s="88"/>
      <c r="AC37" s="84"/>
      <c r="AD37" s="88"/>
      <c r="AE37" s="84"/>
      <c r="AF37" s="88"/>
      <c r="AG37" s="84"/>
      <c r="AH37" s="88"/>
      <c r="AI37" s="84"/>
      <c r="AJ37" s="88"/>
      <c r="AK37" s="84"/>
      <c r="AL37" s="88"/>
      <c r="AM37" s="77"/>
      <c r="AN37" s="87">
        <f t="shared" si="1"/>
        <v>0</v>
      </c>
      <c r="AO37" s="84"/>
      <c r="AP37" s="77">
        <f t="shared" si="7"/>
        <v>0</v>
      </c>
      <c r="AQ37" s="113">
        <f t="shared" si="3"/>
        <v>0</v>
      </c>
      <c r="AR37" s="113">
        <f t="shared" si="5"/>
        <v>0</v>
      </c>
      <c r="AS37" s="113"/>
      <c r="AT37" s="116"/>
      <c r="AU37" s="110">
        <f t="shared" si="8"/>
        <v>0</v>
      </c>
      <c r="AV37" s="186"/>
      <c r="AZ37">
        <f t="shared" si="6"/>
        <v>0</v>
      </c>
    </row>
    <row r="38" spans="1:52" ht="14.25" thickBot="1">
      <c r="A38" s="184"/>
      <c r="B38" s="51">
        <f t="shared" si="0"/>
        <v>11</v>
      </c>
      <c r="C38" s="196"/>
      <c r="D38" s="91"/>
      <c r="E38" s="168"/>
      <c r="F38" s="87"/>
      <c r="G38" s="84"/>
      <c r="H38" s="88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77"/>
      <c r="Z38" s="87"/>
      <c r="AA38" s="84"/>
      <c r="AB38" s="88"/>
      <c r="AC38" s="84"/>
      <c r="AD38" s="88"/>
      <c r="AE38" s="84"/>
      <c r="AF38" s="88"/>
      <c r="AG38" s="84"/>
      <c r="AH38" s="88"/>
      <c r="AI38" s="84"/>
      <c r="AJ38" s="88"/>
      <c r="AK38" s="84"/>
      <c r="AL38" s="88"/>
      <c r="AM38" s="77"/>
      <c r="AN38" s="117">
        <f t="shared" si="1"/>
        <v>0</v>
      </c>
      <c r="AO38" s="118"/>
      <c r="AP38" s="119">
        <f t="shared" si="7"/>
        <v>0</v>
      </c>
      <c r="AQ38" s="113">
        <f t="shared" si="3"/>
        <v>0</v>
      </c>
      <c r="AR38" s="113">
        <f t="shared" si="5"/>
        <v>0</v>
      </c>
      <c r="AS38" s="113"/>
      <c r="AT38" s="116"/>
      <c r="AU38" s="109">
        <f t="shared" si="8"/>
        <v>0</v>
      </c>
      <c r="AV38" s="187"/>
      <c r="AZ38">
        <f t="shared" si="6"/>
        <v>0</v>
      </c>
    </row>
    <row r="39" spans="1:52" ht="14.25" thickBot="1">
      <c r="A39" s="184">
        <f>RANK(AV39,$AV$5:$AV$47)</f>
        <v>8</v>
      </c>
      <c r="B39" s="49">
        <f t="shared" si="0"/>
        <v>11</v>
      </c>
      <c r="C39" s="197" t="s">
        <v>10</v>
      </c>
      <c r="D39" s="56" t="s">
        <v>102</v>
      </c>
      <c r="E39" s="124"/>
      <c r="F39" s="68"/>
      <c r="G39" s="61"/>
      <c r="H39" s="68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121"/>
      <c r="Z39" s="60"/>
      <c r="AA39" s="61"/>
      <c r="AB39" s="68"/>
      <c r="AC39" s="61"/>
      <c r="AD39" s="68"/>
      <c r="AE39" s="61"/>
      <c r="AF39" s="68"/>
      <c r="AG39" s="61"/>
      <c r="AH39" s="68"/>
      <c r="AI39" s="61"/>
      <c r="AJ39" s="68"/>
      <c r="AK39" s="61"/>
      <c r="AL39" s="68"/>
      <c r="AM39" s="121"/>
      <c r="AN39" s="122">
        <f t="shared" si="1"/>
        <v>0</v>
      </c>
      <c r="AO39" s="75"/>
      <c r="AP39" s="123">
        <f t="shared" si="7"/>
        <v>0</v>
      </c>
      <c r="AQ39" s="124">
        <f t="shared" si="3"/>
        <v>0</v>
      </c>
      <c r="AR39" s="124">
        <f t="shared" si="5"/>
        <v>0</v>
      </c>
      <c r="AS39" s="124"/>
      <c r="AT39" s="125"/>
      <c r="AU39" s="120">
        <f t="shared" si="8"/>
        <v>0</v>
      </c>
      <c r="AV39" s="201">
        <f>SUM(AU39:AU43)</f>
        <v>240</v>
      </c>
      <c r="AZ39">
        <f t="shared" si="6"/>
        <v>0</v>
      </c>
    </row>
    <row r="40" spans="1:52" ht="14.25" thickBot="1">
      <c r="A40" s="184"/>
      <c r="B40" s="50">
        <f t="shared" si="0"/>
        <v>11</v>
      </c>
      <c r="C40" s="197"/>
      <c r="D40" s="156" t="s">
        <v>103</v>
      </c>
      <c r="E40" s="127"/>
      <c r="F40" s="69"/>
      <c r="G40" s="62"/>
      <c r="H40" s="69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126"/>
      <c r="Z40" s="64"/>
      <c r="AA40" s="62"/>
      <c r="AB40" s="69"/>
      <c r="AC40" s="62"/>
      <c r="AD40" s="69"/>
      <c r="AE40" s="62"/>
      <c r="AF40" s="69"/>
      <c r="AG40" s="62"/>
      <c r="AH40" s="69"/>
      <c r="AI40" s="62"/>
      <c r="AJ40" s="69"/>
      <c r="AK40" s="62"/>
      <c r="AL40" s="69"/>
      <c r="AM40" s="126"/>
      <c r="AN40" s="64">
        <f t="shared" si="1"/>
        <v>0</v>
      </c>
      <c r="AO40" s="62"/>
      <c r="AP40" s="126">
        <f t="shared" si="7"/>
        <v>0</v>
      </c>
      <c r="AQ40" s="127">
        <f t="shared" si="3"/>
        <v>0</v>
      </c>
      <c r="AR40" s="127">
        <f t="shared" si="5"/>
        <v>0</v>
      </c>
      <c r="AS40" s="127"/>
      <c r="AT40" s="128"/>
      <c r="AU40" s="108">
        <f t="shared" si="8"/>
        <v>0</v>
      </c>
      <c r="AV40" s="199"/>
      <c r="AZ40">
        <f t="shared" si="6"/>
        <v>0</v>
      </c>
    </row>
    <row r="41" spans="1:52" ht="14.25" thickBot="1">
      <c r="A41" s="184"/>
      <c r="B41" s="50"/>
      <c r="C41" s="197"/>
      <c r="D41" s="156" t="s">
        <v>106</v>
      </c>
      <c r="E41" s="127"/>
      <c r="F41" s="69"/>
      <c r="G41" s="62"/>
      <c r="H41" s="69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126"/>
      <c r="Z41" s="64"/>
      <c r="AA41" s="62"/>
      <c r="AB41" s="69"/>
      <c r="AC41" s="62"/>
      <c r="AD41" s="69"/>
      <c r="AE41" s="62"/>
      <c r="AF41" s="69"/>
      <c r="AG41" s="62"/>
      <c r="AH41" s="69"/>
      <c r="AI41" s="62"/>
      <c r="AJ41" s="69"/>
      <c r="AK41" s="62"/>
      <c r="AL41" s="69"/>
      <c r="AM41" s="126"/>
      <c r="AN41" s="64"/>
      <c r="AO41" s="62"/>
      <c r="AP41" s="126"/>
      <c r="AQ41" s="127"/>
      <c r="AR41" s="127"/>
      <c r="AS41" s="127"/>
      <c r="AT41" s="128"/>
      <c r="AU41" s="108"/>
      <c r="AV41" s="199"/>
    </row>
    <row r="42" spans="1:52" ht="14.25" thickBot="1">
      <c r="A42" s="184"/>
      <c r="B42" s="50">
        <f t="shared" si="0"/>
        <v>11</v>
      </c>
      <c r="C42" s="197"/>
      <c r="D42" s="57" t="s">
        <v>104</v>
      </c>
      <c r="E42" s="127"/>
      <c r="F42" s="69"/>
      <c r="G42" s="62"/>
      <c r="H42" s="69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126"/>
      <c r="Z42" s="64"/>
      <c r="AA42" s="62"/>
      <c r="AB42" s="69"/>
      <c r="AC42" s="62"/>
      <c r="AD42" s="69"/>
      <c r="AE42" s="62"/>
      <c r="AF42" s="69"/>
      <c r="AG42" s="62"/>
      <c r="AH42" s="69"/>
      <c r="AI42" s="62"/>
      <c r="AJ42" s="69"/>
      <c r="AK42" s="62"/>
      <c r="AL42" s="69"/>
      <c r="AM42" s="126"/>
      <c r="AN42" s="64">
        <f t="shared" si="1"/>
        <v>0</v>
      </c>
      <c r="AO42" s="62"/>
      <c r="AP42" s="126">
        <f t="shared" si="7"/>
        <v>0</v>
      </c>
      <c r="AQ42" s="127">
        <f t="shared" si="3"/>
        <v>0</v>
      </c>
      <c r="AR42" s="127">
        <f t="shared" si="5"/>
        <v>0</v>
      </c>
      <c r="AS42" s="127"/>
      <c r="AT42" s="128"/>
      <c r="AU42" s="108">
        <f t="shared" si="8"/>
        <v>0</v>
      </c>
      <c r="AV42" s="199"/>
      <c r="AZ42">
        <f t="shared" si="6"/>
        <v>0</v>
      </c>
    </row>
    <row r="43" spans="1:52" ht="14.25" thickBot="1">
      <c r="A43" s="184"/>
      <c r="B43" s="55">
        <f t="shared" si="0"/>
        <v>8</v>
      </c>
      <c r="C43" s="197"/>
      <c r="D43" s="58" t="s">
        <v>105</v>
      </c>
      <c r="E43" s="171"/>
      <c r="F43" s="69"/>
      <c r="G43" s="62"/>
      <c r="H43" s="69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126"/>
      <c r="Z43" s="64"/>
      <c r="AA43" s="62"/>
      <c r="AB43" s="69">
        <v>1</v>
      </c>
      <c r="AC43" s="62"/>
      <c r="AD43" s="69"/>
      <c r="AE43" s="62"/>
      <c r="AF43" s="69"/>
      <c r="AG43" s="62"/>
      <c r="AH43" s="69"/>
      <c r="AI43" s="62"/>
      <c r="AJ43" s="69"/>
      <c r="AK43" s="62"/>
      <c r="AL43" s="69"/>
      <c r="AM43" s="126"/>
      <c r="AN43" s="64">
        <f t="shared" si="1"/>
        <v>0</v>
      </c>
      <c r="AO43" s="62"/>
      <c r="AP43" s="126">
        <f>AO43*AN43</f>
        <v>0</v>
      </c>
      <c r="AQ43" s="127">
        <f t="shared" si="3"/>
        <v>400</v>
      </c>
      <c r="AR43" s="127">
        <f>AP43+AQ43</f>
        <v>400</v>
      </c>
      <c r="AS43" s="127">
        <v>0.6</v>
      </c>
      <c r="AT43" s="128"/>
      <c r="AU43" s="108">
        <f t="shared" si="8"/>
        <v>240</v>
      </c>
      <c r="AV43" s="199"/>
      <c r="AZ43">
        <f t="shared" si="6"/>
        <v>240</v>
      </c>
    </row>
    <row r="44" spans="1:52" ht="14.25" thickBot="1">
      <c r="A44" s="184">
        <f>RANK(AV44,$AV$5:$AV$47)</f>
        <v>3</v>
      </c>
      <c r="B44" s="49">
        <f t="shared" si="0"/>
        <v>4</v>
      </c>
      <c r="C44" s="196" t="s">
        <v>65</v>
      </c>
      <c r="D44" s="144" t="s">
        <v>107</v>
      </c>
      <c r="E44" s="111"/>
      <c r="F44" s="80"/>
      <c r="G44" s="82">
        <v>1</v>
      </c>
      <c r="H44" s="81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3"/>
      <c r="Z44" s="80">
        <v>1</v>
      </c>
      <c r="AA44" s="82"/>
      <c r="AB44" s="81"/>
      <c r="AC44" s="82"/>
      <c r="AD44" s="81"/>
      <c r="AE44" s="82"/>
      <c r="AF44" s="81"/>
      <c r="AG44" s="82"/>
      <c r="AH44" s="81"/>
      <c r="AI44" s="82"/>
      <c r="AJ44" s="81"/>
      <c r="AK44" s="82"/>
      <c r="AL44" s="81"/>
      <c r="AM44" s="83"/>
      <c r="AN44" s="80">
        <f t="shared" si="1"/>
        <v>700</v>
      </c>
      <c r="AO44" s="82">
        <v>1</v>
      </c>
      <c r="AP44" s="83">
        <f t="shared" si="7"/>
        <v>700</v>
      </c>
      <c r="AQ44" s="112">
        <f t="shared" si="3"/>
        <v>100</v>
      </c>
      <c r="AR44" s="112">
        <f t="shared" si="5"/>
        <v>800</v>
      </c>
      <c r="AS44" s="112">
        <v>0.6</v>
      </c>
      <c r="AT44" s="115"/>
      <c r="AU44" s="111">
        <f t="shared" si="8"/>
        <v>480</v>
      </c>
      <c r="AV44" s="185">
        <f>SUM(AU44:AU47)</f>
        <v>720</v>
      </c>
      <c r="AZ44">
        <f t="shared" si="6"/>
        <v>480</v>
      </c>
    </row>
    <row r="45" spans="1:52" ht="14.25" thickBot="1">
      <c r="A45" s="184"/>
      <c r="B45" s="50">
        <f t="shared" si="0"/>
        <v>9</v>
      </c>
      <c r="C45" s="196"/>
      <c r="D45" s="98" t="s">
        <v>108</v>
      </c>
      <c r="E45" s="110"/>
      <c r="F45" s="87">
        <v>1</v>
      </c>
      <c r="G45" s="84"/>
      <c r="H45" s="88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77"/>
      <c r="Z45" s="87">
        <v>1</v>
      </c>
      <c r="AA45" s="84"/>
      <c r="AB45" s="88"/>
      <c r="AC45" s="84"/>
      <c r="AD45" s="88"/>
      <c r="AE45" s="84"/>
      <c r="AF45" s="88"/>
      <c r="AG45" s="84"/>
      <c r="AH45" s="88"/>
      <c r="AI45" s="84"/>
      <c r="AJ45" s="88"/>
      <c r="AK45" s="84"/>
      <c r="AL45" s="88"/>
      <c r="AM45" s="77"/>
      <c r="AN45" s="87">
        <f t="shared" si="1"/>
        <v>200</v>
      </c>
      <c r="AO45" s="84">
        <v>0.5</v>
      </c>
      <c r="AP45" s="77">
        <f t="shared" si="7"/>
        <v>100</v>
      </c>
      <c r="AQ45" s="113">
        <f t="shared" si="3"/>
        <v>100</v>
      </c>
      <c r="AR45" s="113">
        <f t="shared" si="5"/>
        <v>200</v>
      </c>
      <c r="AS45" s="113">
        <v>0.6</v>
      </c>
      <c r="AT45" s="116"/>
      <c r="AU45" s="110">
        <f t="shared" si="8"/>
        <v>120</v>
      </c>
      <c r="AV45" s="186"/>
      <c r="AZ45">
        <f t="shared" si="6"/>
        <v>120</v>
      </c>
    </row>
    <row r="46" spans="1:52" ht="14.25" thickBot="1">
      <c r="A46" s="184"/>
      <c r="B46" s="50">
        <f t="shared" si="0"/>
        <v>9</v>
      </c>
      <c r="C46" s="196"/>
      <c r="D46" s="98" t="s">
        <v>109</v>
      </c>
      <c r="E46" s="110"/>
      <c r="F46" s="87">
        <v>1</v>
      </c>
      <c r="G46" s="84"/>
      <c r="H46" s="88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77"/>
      <c r="Z46" s="87">
        <v>1</v>
      </c>
      <c r="AA46" s="84"/>
      <c r="AB46" s="88"/>
      <c r="AC46" s="84"/>
      <c r="AD46" s="88"/>
      <c r="AE46" s="84"/>
      <c r="AF46" s="88"/>
      <c r="AG46" s="84"/>
      <c r="AH46" s="88"/>
      <c r="AI46" s="84"/>
      <c r="AJ46" s="88"/>
      <c r="AK46" s="84"/>
      <c r="AL46" s="88"/>
      <c r="AM46" s="77"/>
      <c r="AN46" s="87">
        <f t="shared" si="1"/>
        <v>200</v>
      </c>
      <c r="AO46" s="84">
        <v>0.5</v>
      </c>
      <c r="AP46" s="77">
        <f t="shared" si="7"/>
        <v>100</v>
      </c>
      <c r="AQ46" s="113">
        <f t="shared" si="3"/>
        <v>100</v>
      </c>
      <c r="AR46" s="113">
        <f t="shared" si="5"/>
        <v>200</v>
      </c>
      <c r="AS46" s="113">
        <v>0.6</v>
      </c>
      <c r="AT46" s="116"/>
      <c r="AU46" s="109">
        <f t="shared" si="8"/>
        <v>120</v>
      </c>
      <c r="AV46" s="186"/>
      <c r="AZ46">
        <f t="shared" si="6"/>
        <v>120</v>
      </c>
    </row>
    <row r="47" spans="1:52" ht="14.25" thickBot="1">
      <c r="A47" s="184"/>
      <c r="B47" s="153">
        <f t="shared" si="0"/>
        <v>11</v>
      </c>
      <c r="C47" s="196"/>
      <c r="D47" s="99"/>
      <c r="E47" s="169"/>
      <c r="F47" s="117"/>
      <c r="G47" s="118"/>
      <c r="H47" s="139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9"/>
      <c r="Z47" s="117"/>
      <c r="AA47" s="118"/>
      <c r="AB47" s="139"/>
      <c r="AC47" s="118"/>
      <c r="AD47" s="139"/>
      <c r="AE47" s="118"/>
      <c r="AF47" s="139"/>
      <c r="AG47" s="118"/>
      <c r="AH47" s="139"/>
      <c r="AI47" s="118"/>
      <c r="AJ47" s="139"/>
      <c r="AK47" s="118"/>
      <c r="AL47" s="139"/>
      <c r="AM47" s="119"/>
      <c r="AN47" s="117">
        <f t="shared" si="1"/>
        <v>0</v>
      </c>
      <c r="AO47" s="118"/>
      <c r="AP47" s="119">
        <f>AO47*AN47</f>
        <v>0</v>
      </c>
      <c r="AQ47" s="114">
        <f t="shared" si="3"/>
        <v>0</v>
      </c>
      <c r="AR47" s="114">
        <f>AP47+AQ47</f>
        <v>0</v>
      </c>
      <c r="AS47" s="114"/>
      <c r="AT47" s="170"/>
      <c r="AU47" s="95">
        <f t="shared" si="8"/>
        <v>0</v>
      </c>
      <c r="AV47" s="187"/>
      <c r="AZ47">
        <f t="shared" si="6"/>
        <v>0</v>
      </c>
    </row>
    <row r="49" spans="6:39">
      <c r="F49" s="2">
        <v>200</v>
      </c>
      <c r="G49" s="2">
        <v>700</v>
      </c>
      <c r="H49" s="25">
        <v>1000</v>
      </c>
      <c r="I49" s="2">
        <v>1600</v>
      </c>
      <c r="J49" s="2">
        <v>2100</v>
      </c>
      <c r="K49" s="2">
        <v>2900</v>
      </c>
      <c r="L49" s="2">
        <v>3500</v>
      </c>
      <c r="M49" s="2">
        <v>4600</v>
      </c>
      <c r="N49" s="2">
        <v>5400</v>
      </c>
      <c r="O49" s="2">
        <v>6700</v>
      </c>
      <c r="P49" s="2">
        <v>7700</v>
      </c>
      <c r="Q49" s="2">
        <v>9200</v>
      </c>
      <c r="R49" s="2">
        <v>10300</v>
      </c>
      <c r="S49" s="2">
        <v>12100</v>
      </c>
      <c r="T49" s="2">
        <v>13400</v>
      </c>
      <c r="U49" s="2">
        <v>15400</v>
      </c>
      <c r="V49" s="2">
        <v>16900</v>
      </c>
      <c r="W49" s="2">
        <v>19100</v>
      </c>
      <c r="X49" s="2">
        <v>20700</v>
      </c>
      <c r="Y49" s="10">
        <v>23200</v>
      </c>
      <c r="Z49" s="25">
        <v>100</v>
      </c>
      <c r="AA49" s="2">
        <v>200</v>
      </c>
      <c r="AB49" s="2">
        <v>400</v>
      </c>
      <c r="AC49" s="2">
        <v>700</v>
      </c>
      <c r="AD49" s="2">
        <v>1100</v>
      </c>
      <c r="AE49" s="2">
        <v>1600</v>
      </c>
      <c r="AF49" s="2">
        <v>2200</v>
      </c>
      <c r="AG49" s="25">
        <v>2900</v>
      </c>
      <c r="AH49" s="2">
        <v>3700</v>
      </c>
      <c r="AI49" s="2">
        <v>4600</v>
      </c>
      <c r="AJ49" s="2">
        <v>5600</v>
      </c>
      <c r="AK49" s="2">
        <v>6700</v>
      </c>
      <c r="AL49" s="2">
        <v>7900</v>
      </c>
      <c r="AM49" s="10">
        <v>9200</v>
      </c>
    </row>
  </sheetData>
  <mergeCells count="30">
    <mergeCell ref="A44:A47"/>
    <mergeCell ref="AV39:AV43"/>
    <mergeCell ref="AV44:AV47"/>
    <mergeCell ref="AV31:AV34"/>
    <mergeCell ref="A22:A26"/>
    <mergeCell ref="A27:A30"/>
    <mergeCell ref="A31:A34"/>
    <mergeCell ref="A35:A38"/>
    <mergeCell ref="A39:A43"/>
    <mergeCell ref="C27:C30"/>
    <mergeCell ref="C31:C34"/>
    <mergeCell ref="C35:C38"/>
    <mergeCell ref="C39:C43"/>
    <mergeCell ref="C44:C47"/>
    <mergeCell ref="A5:A8"/>
    <mergeCell ref="A9:A12"/>
    <mergeCell ref="A13:A16"/>
    <mergeCell ref="A17:A21"/>
    <mergeCell ref="AV35:AV38"/>
    <mergeCell ref="AV17:AV21"/>
    <mergeCell ref="AV5:AV8"/>
    <mergeCell ref="C5:C8"/>
    <mergeCell ref="C9:C12"/>
    <mergeCell ref="C13:C16"/>
    <mergeCell ref="C17:C21"/>
    <mergeCell ref="C22:C26"/>
    <mergeCell ref="AV9:AV12"/>
    <mergeCell ref="AV13:AV16"/>
    <mergeCell ref="AV22:AV26"/>
    <mergeCell ref="AV27:AV30"/>
  </mergeCells>
  <phoneticPr fontId="1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Z49"/>
  <sheetViews>
    <sheetView topLeftCell="A4" workbookViewId="0">
      <pane xSplit="5" ySplit="4" topLeftCell="F27" activePane="bottomRight" state="frozen"/>
      <selection activeCell="A4" sqref="A4"/>
      <selection pane="topRight" activeCell="F4" sqref="F4"/>
      <selection pane="bottomLeft" activeCell="A5" sqref="A5"/>
      <selection pane="bottomRight" activeCell="D47" sqref="D47"/>
    </sheetView>
  </sheetViews>
  <sheetFormatPr defaultRowHeight="13.5"/>
  <cols>
    <col min="1" max="1" width="8.25" customWidth="1"/>
    <col min="2" max="2" width="6.875" customWidth="1"/>
    <col min="3" max="3" width="11" customWidth="1"/>
    <col min="4" max="4" width="11.75" customWidth="1"/>
    <col min="5" max="5" width="8.125" customWidth="1"/>
    <col min="6" max="6" width="4.375" customWidth="1"/>
    <col min="7" max="7" width="4.25" customWidth="1"/>
    <col min="8" max="8" width="4" customWidth="1"/>
    <col min="9" max="9" width="4.125" customWidth="1"/>
    <col min="10" max="10" width="4.5" customWidth="1"/>
    <col min="11" max="11" width="4.25" customWidth="1"/>
    <col min="12" max="12" width="4.125" customWidth="1"/>
    <col min="13" max="14" width="4" customWidth="1"/>
    <col min="15" max="15" width="4.125" customWidth="1"/>
    <col min="16" max="16" width="4.25" customWidth="1"/>
    <col min="17" max="17" width="4.125" customWidth="1"/>
    <col min="18" max="18" width="4.375" customWidth="1"/>
    <col min="19" max="20" width="4.25" customWidth="1"/>
    <col min="21" max="21" width="4.125" customWidth="1"/>
    <col min="22" max="22" width="4" customWidth="1"/>
    <col min="23" max="23" width="4.5" customWidth="1"/>
    <col min="24" max="24" width="4.25" customWidth="1"/>
    <col min="25" max="25" width="4.5" customWidth="1"/>
    <col min="26" max="26" width="6.75" customWidth="1"/>
    <col min="27" max="29" width="7.25" customWidth="1"/>
    <col min="30" max="30" width="7.375" customWidth="1"/>
    <col min="31" max="32" width="6.625" customWidth="1"/>
    <col min="33" max="33" width="7.125" customWidth="1"/>
    <col min="34" max="34" width="6.5" customWidth="1"/>
    <col min="35" max="35" width="6.375" customWidth="1"/>
    <col min="36" max="37" width="6.625" customWidth="1"/>
    <col min="38" max="38" width="6.5" customWidth="1"/>
    <col min="39" max="40" width="6.625" customWidth="1"/>
    <col min="45" max="46" width="9.125" customWidth="1"/>
  </cols>
  <sheetData>
    <row r="3" spans="1:52" ht="14.25" thickBot="1">
      <c r="AO3" t="s">
        <v>53</v>
      </c>
      <c r="AS3" t="s">
        <v>57</v>
      </c>
    </row>
    <row r="4" spans="1:52" ht="14.25" thickBot="1">
      <c r="A4" s="152" t="s">
        <v>79</v>
      </c>
      <c r="B4" s="152" t="s">
        <v>80</v>
      </c>
      <c r="C4" s="19" t="s">
        <v>0</v>
      </c>
      <c r="D4" s="23" t="s">
        <v>1</v>
      </c>
      <c r="E4" s="154" t="s">
        <v>60</v>
      </c>
      <c r="F4" s="29" t="s">
        <v>18</v>
      </c>
      <c r="G4" s="34" t="s">
        <v>61</v>
      </c>
      <c r="H4" s="35" t="s">
        <v>19</v>
      </c>
      <c r="I4" s="35" t="s">
        <v>20</v>
      </c>
      <c r="J4" s="35" t="s">
        <v>21</v>
      </c>
      <c r="K4" s="35" t="s">
        <v>22</v>
      </c>
      <c r="L4" s="35" t="s">
        <v>23</v>
      </c>
      <c r="M4" s="35" t="s">
        <v>24</v>
      </c>
      <c r="N4" s="35" t="s">
        <v>25</v>
      </c>
      <c r="O4" s="35" t="s">
        <v>26</v>
      </c>
      <c r="P4" s="35" t="s">
        <v>28</v>
      </c>
      <c r="Q4" s="35" t="s">
        <v>27</v>
      </c>
      <c r="R4" s="35" t="s">
        <v>29</v>
      </c>
      <c r="S4" s="35" t="s">
        <v>30</v>
      </c>
      <c r="T4" s="35" t="s">
        <v>45</v>
      </c>
      <c r="U4" s="35" t="s">
        <v>46</v>
      </c>
      <c r="V4" s="35" t="s">
        <v>47</v>
      </c>
      <c r="W4" s="35" t="s">
        <v>48</v>
      </c>
      <c r="X4" s="35" t="s">
        <v>49</v>
      </c>
      <c r="Y4" s="36" t="s">
        <v>50</v>
      </c>
      <c r="Z4" s="29" t="s">
        <v>31</v>
      </c>
      <c r="AA4" s="35" t="s">
        <v>32</v>
      </c>
      <c r="AB4" s="35" t="s">
        <v>33</v>
      </c>
      <c r="AC4" s="35" t="s">
        <v>34</v>
      </c>
      <c r="AD4" s="35" t="s">
        <v>35</v>
      </c>
      <c r="AE4" s="35" t="s">
        <v>36</v>
      </c>
      <c r="AF4" s="35" t="s">
        <v>37</v>
      </c>
      <c r="AG4" s="35" t="s">
        <v>38</v>
      </c>
      <c r="AH4" s="35" t="s">
        <v>39</v>
      </c>
      <c r="AI4" s="35" t="s">
        <v>40</v>
      </c>
      <c r="AJ4" s="35" t="s">
        <v>41</v>
      </c>
      <c r="AK4" s="35" t="s">
        <v>42</v>
      </c>
      <c r="AL4" s="35" t="s">
        <v>43</v>
      </c>
      <c r="AM4" s="39" t="s">
        <v>44</v>
      </c>
      <c r="AN4" s="155" t="s">
        <v>11</v>
      </c>
      <c r="AO4" s="3" t="s">
        <v>51</v>
      </c>
      <c r="AP4" s="3" t="s">
        <v>52</v>
      </c>
      <c r="AQ4" s="155" t="s">
        <v>54</v>
      </c>
      <c r="AR4" s="155" t="s">
        <v>55</v>
      </c>
      <c r="AS4" s="155" t="s">
        <v>58</v>
      </c>
      <c r="AT4" s="155" t="s">
        <v>13</v>
      </c>
      <c r="AU4" s="106" t="s">
        <v>56</v>
      </c>
      <c r="AV4" s="107" t="s">
        <v>15</v>
      </c>
    </row>
    <row r="5" spans="1:52" ht="14.25" thickBot="1">
      <c r="A5" s="183">
        <f>RANK(AV5,$AV$5:$AV$47)</f>
        <v>1</v>
      </c>
      <c r="B5" s="49">
        <f t="shared" ref="B5:B47" si="0">RANK(AU5,AU$5:AU$47)</f>
        <v>2</v>
      </c>
      <c r="C5" s="193" t="s">
        <v>5</v>
      </c>
      <c r="D5" s="49" t="s">
        <v>81</v>
      </c>
      <c r="E5" s="40"/>
      <c r="F5" s="6"/>
      <c r="G5" s="7">
        <v>1</v>
      </c>
      <c r="H5" s="3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49"/>
      <c r="Z5" s="6"/>
      <c r="AA5" s="7"/>
      <c r="AB5" s="7"/>
      <c r="AC5" s="7"/>
      <c r="AD5" s="38">
        <v>1</v>
      </c>
      <c r="AE5" s="7"/>
      <c r="AF5" s="38"/>
      <c r="AG5" s="7"/>
      <c r="AH5" s="38"/>
      <c r="AI5" s="7"/>
      <c r="AJ5" s="38"/>
      <c r="AK5" s="7"/>
      <c r="AL5" s="38"/>
      <c r="AM5" s="8"/>
      <c r="AN5" s="38">
        <f t="shared" ref="AN5:AN47" si="1">$F$49*F5+$G$49*G5+$H$49*H5+$I$49*I5+$J$49*J5+$K$49*K5+$L$49*L5+$M$49*M5+$N$49*N5+$O$49*O5+$P$49*P5+$Q$49*Q5+$R$49*R5+$S$49*S5+$T$49*T5+$U$49*U5+$V$49*V5+$W$49*W5+$X$49*X5+$Y$49*Y5</f>
        <v>700</v>
      </c>
      <c r="AO5" s="7">
        <v>1</v>
      </c>
      <c r="AP5" s="149">
        <f t="shared" ref="AP5:AP31" si="2">AO5*AN5</f>
        <v>700</v>
      </c>
      <c r="AQ5" s="40">
        <f t="shared" ref="AQ5:AQ47" si="3">$Z$49*Z5+$AA$49*AA5+$AB$49*AB5+$AC$49*AC5+$AD$49*AD5+$AE$49*AE5+$AF$49*AF5+$AG$49*AG5+$AH$49*AH5+$AI$49*AI5+$AJ$49*AJ5+$AK$49*AK5+$AL$49*AL5+$AM$49*AM5</f>
        <v>1100</v>
      </c>
      <c r="AR5" s="40">
        <f>AP5+AQ5</f>
        <v>1800</v>
      </c>
      <c r="AS5" s="40">
        <v>1</v>
      </c>
      <c r="AT5" s="40">
        <v>0</v>
      </c>
      <c r="AU5" s="145">
        <f t="shared" ref="AU5:AU47" si="4">AR5*AS5-AT5</f>
        <v>1800</v>
      </c>
      <c r="AV5" s="190">
        <f>SUM(AU5:AU8)</f>
        <v>2400</v>
      </c>
      <c r="AZ5">
        <f>AU5</f>
        <v>1800</v>
      </c>
    </row>
    <row r="6" spans="1:52" ht="14.25" thickBot="1">
      <c r="A6" s="183"/>
      <c r="B6" s="50">
        <f t="shared" si="0"/>
        <v>5</v>
      </c>
      <c r="C6" s="193"/>
      <c r="D6" s="50" t="s">
        <v>82</v>
      </c>
      <c r="E6" s="41"/>
      <c r="F6" s="9">
        <v>1</v>
      </c>
      <c r="G6" s="2"/>
      <c r="H6" s="2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5"/>
      <c r="Z6" s="9"/>
      <c r="AA6" s="2"/>
      <c r="AB6" s="2">
        <v>1</v>
      </c>
      <c r="AC6" s="2"/>
      <c r="AD6" s="25"/>
      <c r="AE6" s="2"/>
      <c r="AF6" s="25"/>
      <c r="AG6" s="2"/>
      <c r="AH6" s="25"/>
      <c r="AI6" s="2"/>
      <c r="AJ6" s="25"/>
      <c r="AK6" s="2"/>
      <c r="AL6" s="25"/>
      <c r="AM6" s="10"/>
      <c r="AN6" s="25">
        <f t="shared" si="1"/>
        <v>200</v>
      </c>
      <c r="AO6" s="2">
        <v>1</v>
      </c>
      <c r="AP6" s="5">
        <f>AO6*AN6</f>
        <v>200</v>
      </c>
      <c r="AQ6" s="41">
        <f t="shared" si="3"/>
        <v>400</v>
      </c>
      <c r="AR6" s="41">
        <f>AP6+AQ6</f>
        <v>600</v>
      </c>
      <c r="AS6" s="41">
        <v>1</v>
      </c>
      <c r="AT6" s="41">
        <v>0</v>
      </c>
      <c r="AU6" s="146">
        <f>AR6*AS6-AT6</f>
        <v>600</v>
      </c>
      <c r="AV6" s="191"/>
      <c r="AZ6">
        <f>AU6</f>
        <v>600</v>
      </c>
    </row>
    <row r="7" spans="1:52" ht="14.25" thickBot="1">
      <c r="A7" s="183"/>
      <c r="B7" s="50">
        <f t="shared" si="0"/>
        <v>10</v>
      </c>
      <c r="C7" s="193"/>
      <c r="D7" s="50" t="s">
        <v>83</v>
      </c>
      <c r="E7" s="41"/>
      <c r="F7" s="9"/>
      <c r="G7" s="2"/>
      <c r="H7" s="2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5"/>
      <c r="Z7" s="9"/>
      <c r="AA7" s="2"/>
      <c r="AB7" s="2"/>
      <c r="AC7" s="2"/>
      <c r="AD7" s="25"/>
      <c r="AE7" s="2"/>
      <c r="AF7" s="25"/>
      <c r="AG7" s="2"/>
      <c r="AH7" s="25"/>
      <c r="AI7" s="2"/>
      <c r="AJ7" s="25"/>
      <c r="AK7" s="2"/>
      <c r="AL7" s="25"/>
      <c r="AM7" s="10"/>
      <c r="AN7" s="25">
        <f t="shared" si="1"/>
        <v>0</v>
      </c>
      <c r="AO7" s="2"/>
      <c r="AP7" s="5">
        <f>AO7*AN7</f>
        <v>0</v>
      </c>
      <c r="AQ7" s="41">
        <f t="shared" si="3"/>
        <v>0</v>
      </c>
      <c r="AR7" s="41">
        <f>AP7+AQ7</f>
        <v>0</v>
      </c>
      <c r="AS7" s="41"/>
      <c r="AT7" s="41"/>
      <c r="AU7" s="146">
        <f>AR7*AS7-AT7</f>
        <v>0</v>
      </c>
      <c r="AV7" s="191"/>
      <c r="AZ7">
        <f>AU7</f>
        <v>0</v>
      </c>
    </row>
    <row r="8" spans="1:52" ht="14.25" thickBot="1">
      <c r="A8" s="183"/>
      <c r="B8" s="51">
        <f t="shared" si="0"/>
        <v>10</v>
      </c>
      <c r="C8" s="193"/>
      <c r="D8" s="51"/>
      <c r="E8" s="42"/>
      <c r="F8" s="47"/>
      <c r="G8" s="48"/>
      <c r="H8" s="1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51"/>
      <c r="Z8" s="26"/>
      <c r="AA8" s="27"/>
      <c r="AB8" s="27"/>
      <c r="AC8" s="27"/>
      <c r="AD8" s="31"/>
      <c r="AE8" s="27"/>
      <c r="AF8" s="31"/>
      <c r="AG8" s="27"/>
      <c r="AH8" s="31"/>
      <c r="AI8" s="27"/>
      <c r="AJ8" s="31"/>
      <c r="AK8" s="27"/>
      <c r="AL8" s="31"/>
      <c r="AM8" s="28"/>
      <c r="AN8" s="31">
        <f t="shared" si="1"/>
        <v>0</v>
      </c>
      <c r="AO8" s="27"/>
      <c r="AP8" s="150">
        <f t="shared" si="2"/>
        <v>0</v>
      </c>
      <c r="AQ8" s="42">
        <f t="shared" si="3"/>
        <v>0</v>
      </c>
      <c r="AR8" s="42">
        <f t="shared" ref="AR8:AR46" si="5">AP8+AQ8</f>
        <v>0</v>
      </c>
      <c r="AS8" s="42"/>
      <c r="AT8" s="42"/>
      <c r="AU8" s="147">
        <f t="shared" si="4"/>
        <v>0</v>
      </c>
      <c r="AV8" s="192"/>
      <c r="AZ8">
        <f t="shared" ref="AZ8:AZ47" si="6">AU8</f>
        <v>0</v>
      </c>
    </row>
    <row r="9" spans="1:52" ht="14.25" thickBot="1">
      <c r="A9" s="183">
        <f>RANK(AV9,$AV$5:$AV$47)</f>
        <v>8</v>
      </c>
      <c r="B9" s="49">
        <f t="shared" si="0"/>
        <v>10</v>
      </c>
      <c r="C9" s="194" t="s">
        <v>6</v>
      </c>
      <c r="D9" s="78"/>
      <c r="E9" s="109"/>
      <c r="F9" s="136"/>
      <c r="G9" s="85"/>
      <c r="H9" s="137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138"/>
      <c r="Z9" s="136"/>
      <c r="AA9" s="85"/>
      <c r="AB9" s="85"/>
      <c r="AC9" s="85"/>
      <c r="AD9" s="137"/>
      <c r="AE9" s="85"/>
      <c r="AF9" s="137"/>
      <c r="AG9" s="85"/>
      <c r="AH9" s="137"/>
      <c r="AI9" s="85"/>
      <c r="AJ9" s="137"/>
      <c r="AK9" s="85"/>
      <c r="AL9" s="137"/>
      <c r="AM9" s="138"/>
      <c r="AN9" s="80">
        <f t="shared" si="1"/>
        <v>0</v>
      </c>
      <c r="AO9" s="82"/>
      <c r="AP9" s="83">
        <f t="shared" si="2"/>
        <v>0</v>
      </c>
      <c r="AQ9" s="140">
        <f t="shared" si="3"/>
        <v>0</v>
      </c>
      <c r="AR9" s="140">
        <f t="shared" si="5"/>
        <v>0</v>
      </c>
      <c r="AS9" s="140"/>
      <c r="AT9" s="141"/>
      <c r="AU9" s="109">
        <f t="shared" si="4"/>
        <v>0</v>
      </c>
      <c r="AV9" s="185">
        <f>SUM(AU9:AU12)</f>
        <v>0</v>
      </c>
      <c r="AZ9">
        <f t="shared" si="6"/>
        <v>0</v>
      </c>
    </row>
    <row r="10" spans="1:52" ht="14.25" thickBot="1">
      <c r="A10" s="183"/>
      <c r="B10" s="50">
        <f t="shared" si="0"/>
        <v>10</v>
      </c>
      <c r="C10" s="195"/>
      <c r="D10" s="89"/>
      <c r="E10" s="110"/>
      <c r="F10" s="87"/>
      <c r="G10" s="84"/>
      <c r="H10" s="88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77"/>
      <c r="Z10" s="87"/>
      <c r="AA10" s="84"/>
      <c r="AB10" s="84"/>
      <c r="AC10" s="84"/>
      <c r="AD10" s="88"/>
      <c r="AE10" s="84"/>
      <c r="AF10" s="88"/>
      <c r="AG10" s="84"/>
      <c r="AH10" s="88"/>
      <c r="AI10" s="84"/>
      <c r="AJ10" s="88"/>
      <c r="AK10" s="84"/>
      <c r="AL10" s="88"/>
      <c r="AM10" s="77"/>
      <c r="AN10" s="87">
        <f t="shared" si="1"/>
        <v>0</v>
      </c>
      <c r="AO10" s="84"/>
      <c r="AP10" s="77">
        <f t="shared" si="2"/>
        <v>0</v>
      </c>
      <c r="AQ10" s="113">
        <f t="shared" si="3"/>
        <v>0</v>
      </c>
      <c r="AR10" s="113">
        <f t="shared" si="5"/>
        <v>0</v>
      </c>
      <c r="AS10" s="113"/>
      <c r="AT10" s="116"/>
      <c r="AU10" s="110">
        <f t="shared" si="4"/>
        <v>0</v>
      </c>
      <c r="AV10" s="186"/>
      <c r="AZ10">
        <f t="shared" si="6"/>
        <v>0</v>
      </c>
    </row>
    <row r="11" spans="1:52" ht="14.25" thickBot="1">
      <c r="A11" s="183"/>
      <c r="B11" s="50">
        <f t="shared" si="0"/>
        <v>10</v>
      </c>
      <c r="C11" s="195"/>
      <c r="D11" s="89"/>
      <c r="E11" s="110"/>
      <c r="F11" s="87"/>
      <c r="G11" s="84"/>
      <c r="H11" s="88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77"/>
      <c r="Z11" s="87"/>
      <c r="AA11" s="84"/>
      <c r="AB11" s="84"/>
      <c r="AC11" s="84"/>
      <c r="AD11" s="88"/>
      <c r="AE11" s="84"/>
      <c r="AF11" s="88"/>
      <c r="AG11" s="84"/>
      <c r="AH11" s="88"/>
      <c r="AI11" s="84"/>
      <c r="AJ11" s="88"/>
      <c r="AK11" s="84"/>
      <c r="AL11" s="88"/>
      <c r="AM11" s="77"/>
      <c r="AN11" s="87">
        <f t="shared" si="1"/>
        <v>0</v>
      </c>
      <c r="AO11" s="84"/>
      <c r="AP11" s="77">
        <f t="shared" si="2"/>
        <v>0</v>
      </c>
      <c r="AQ11" s="113">
        <f t="shared" si="3"/>
        <v>0</v>
      </c>
      <c r="AR11" s="113">
        <f t="shared" si="5"/>
        <v>0</v>
      </c>
      <c r="AS11" s="113"/>
      <c r="AT11" s="116"/>
      <c r="AU11" s="110">
        <f t="shared" si="4"/>
        <v>0</v>
      </c>
      <c r="AV11" s="186"/>
      <c r="AZ11">
        <f t="shared" si="6"/>
        <v>0</v>
      </c>
    </row>
    <row r="12" spans="1:52" ht="14.25" thickBot="1">
      <c r="A12" s="183"/>
      <c r="B12" s="52">
        <f t="shared" si="0"/>
        <v>10</v>
      </c>
      <c r="C12" s="195"/>
      <c r="D12" s="91"/>
      <c r="E12" s="110"/>
      <c r="F12" s="87"/>
      <c r="G12" s="84"/>
      <c r="H12" s="88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77"/>
      <c r="Z12" s="87"/>
      <c r="AA12" s="84"/>
      <c r="AB12" s="84"/>
      <c r="AC12" s="84"/>
      <c r="AD12" s="88"/>
      <c r="AE12" s="84"/>
      <c r="AF12" s="88"/>
      <c r="AG12" s="84"/>
      <c r="AH12" s="88"/>
      <c r="AI12" s="84"/>
      <c r="AJ12" s="88"/>
      <c r="AK12" s="84"/>
      <c r="AL12" s="88"/>
      <c r="AM12" s="77"/>
      <c r="AN12" s="117">
        <f t="shared" si="1"/>
        <v>0</v>
      </c>
      <c r="AO12" s="118"/>
      <c r="AP12" s="119">
        <f t="shared" si="2"/>
        <v>0</v>
      </c>
      <c r="AQ12" s="113">
        <f t="shared" si="3"/>
        <v>0</v>
      </c>
      <c r="AR12" s="113">
        <f t="shared" si="5"/>
        <v>0</v>
      </c>
      <c r="AS12" s="113"/>
      <c r="AT12" s="116"/>
      <c r="AU12" s="110">
        <f t="shared" si="4"/>
        <v>0</v>
      </c>
      <c r="AV12" s="187"/>
      <c r="AZ12">
        <f t="shared" si="6"/>
        <v>0</v>
      </c>
    </row>
    <row r="13" spans="1:52" ht="14.25" thickBot="1">
      <c r="A13" s="183">
        <f>RANK(AV13,$AV$5:$AV$47)</f>
        <v>6</v>
      </c>
      <c r="B13" s="49">
        <f t="shared" si="0"/>
        <v>10</v>
      </c>
      <c r="C13" s="193" t="s">
        <v>64</v>
      </c>
      <c r="D13" s="49" t="s">
        <v>84</v>
      </c>
      <c r="E13" s="33"/>
      <c r="F13" s="6"/>
      <c r="G13" s="7"/>
      <c r="H13" s="38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8"/>
      <c r="Z13" s="6"/>
      <c r="AA13" s="7"/>
      <c r="AB13" s="7"/>
      <c r="AC13" s="7"/>
      <c r="AD13" s="38"/>
      <c r="AE13" s="7"/>
      <c r="AF13" s="38"/>
      <c r="AG13" s="7"/>
      <c r="AH13" s="38"/>
      <c r="AI13" s="7"/>
      <c r="AJ13" s="38"/>
      <c r="AK13" s="7"/>
      <c r="AL13" s="38"/>
      <c r="AM13" s="8"/>
      <c r="AN13" s="6">
        <f t="shared" si="1"/>
        <v>0</v>
      </c>
      <c r="AO13" s="7"/>
      <c r="AP13" s="8">
        <f t="shared" si="2"/>
        <v>0</v>
      </c>
      <c r="AQ13" s="40">
        <f t="shared" si="3"/>
        <v>0</v>
      </c>
      <c r="AR13" s="40">
        <f t="shared" si="5"/>
        <v>0</v>
      </c>
      <c r="AS13" s="40"/>
      <c r="AT13" s="43"/>
      <c r="AU13" s="33">
        <f t="shared" si="4"/>
        <v>0</v>
      </c>
      <c r="AV13" s="190">
        <f>SUM(AU13:AU16)</f>
        <v>120</v>
      </c>
      <c r="AZ13">
        <f t="shared" si="6"/>
        <v>0</v>
      </c>
    </row>
    <row r="14" spans="1:52" ht="14.25" thickBot="1">
      <c r="A14" s="183"/>
      <c r="B14" s="50">
        <f t="shared" si="0"/>
        <v>8</v>
      </c>
      <c r="C14" s="193"/>
      <c r="D14" s="50" t="s">
        <v>85</v>
      </c>
      <c r="E14" s="32"/>
      <c r="F14" s="9"/>
      <c r="G14" s="2"/>
      <c r="H14" s="2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0"/>
      <c r="Z14" s="9"/>
      <c r="AA14" s="2">
        <v>1</v>
      </c>
      <c r="AB14" s="2"/>
      <c r="AC14" s="2"/>
      <c r="AD14" s="25"/>
      <c r="AE14" s="2"/>
      <c r="AF14" s="25"/>
      <c r="AG14" s="2"/>
      <c r="AH14" s="25"/>
      <c r="AI14" s="2"/>
      <c r="AJ14" s="25"/>
      <c r="AK14" s="2"/>
      <c r="AL14" s="25"/>
      <c r="AM14" s="10"/>
      <c r="AN14" s="9">
        <f t="shared" si="1"/>
        <v>0</v>
      </c>
      <c r="AO14" s="2">
        <v>0.5</v>
      </c>
      <c r="AP14" s="10">
        <f t="shared" si="2"/>
        <v>0</v>
      </c>
      <c r="AQ14" s="41">
        <f t="shared" si="3"/>
        <v>200</v>
      </c>
      <c r="AR14" s="41">
        <f t="shared" si="5"/>
        <v>200</v>
      </c>
      <c r="AS14" s="41">
        <v>0.6</v>
      </c>
      <c r="AT14" s="44">
        <v>0</v>
      </c>
      <c r="AU14" s="32">
        <f t="shared" si="4"/>
        <v>120</v>
      </c>
      <c r="AV14" s="191"/>
      <c r="AZ14">
        <f t="shared" si="6"/>
        <v>120</v>
      </c>
    </row>
    <row r="15" spans="1:52" ht="14.25" thickBot="1">
      <c r="A15" s="183"/>
      <c r="B15" s="50">
        <f t="shared" si="0"/>
        <v>10</v>
      </c>
      <c r="C15" s="193"/>
      <c r="D15" s="1" t="s">
        <v>86</v>
      </c>
      <c r="E15" s="32"/>
      <c r="F15" s="9"/>
      <c r="G15" s="2"/>
      <c r="H15" s="2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0"/>
      <c r="Z15" s="9"/>
      <c r="AA15" s="2"/>
      <c r="AB15" s="2"/>
      <c r="AC15" s="2"/>
      <c r="AD15" s="25"/>
      <c r="AE15" s="2"/>
      <c r="AF15" s="25"/>
      <c r="AG15" s="2"/>
      <c r="AH15" s="25"/>
      <c r="AI15" s="2"/>
      <c r="AJ15" s="25"/>
      <c r="AK15" s="2"/>
      <c r="AL15" s="25"/>
      <c r="AM15" s="10"/>
      <c r="AN15" s="9">
        <f t="shared" si="1"/>
        <v>0</v>
      </c>
      <c r="AO15" s="2"/>
      <c r="AP15" s="10">
        <f t="shared" si="2"/>
        <v>0</v>
      </c>
      <c r="AQ15" s="41">
        <f t="shared" si="3"/>
        <v>0</v>
      </c>
      <c r="AR15" s="41">
        <f t="shared" si="5"/>
        <v>0</v>
      </c>
      <c r="AS15" s="41"/>
      <c r="AT15" s="44"/>
      <c r="AU15" s="32">
        <f t="shared" si="4"/>
        <v>0</v>
      </c>
      <c r="AV15" s="191"/>
      <c r="AZ15">
        <f t="shared" si="6"/>
        <v>0</v>
      </c>
    </row>
    <row r="16" spans="1:52" ht="14.25" thickBot="1">
      <c r="A16" s="183"/>
      <c r="B16" s="52">
        <f t="shared" si="0"/>
        <v>10</v>
      </c>
      <c r="C16" s="193"/>
      <c r="D16" s="51"/>
      <c r="E16" s="32"/>
      <c r="F16" s="9"/>
      <c r="G16" s="2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0"/>
      <c r="Z16" s="9"/>
      <c r="AA16" s="2"/>
      <c r="AB16" s="2"/>
      <c r="AC16" s="2"/>
      <c r="AD16" s="25"/>
      <c r="AE16" s="2"/>
      <c r="AF16" s="25"/>
      <c r="AG16" s="2"/>
      <c r="AH16" s="25"/>
      <c r="AI16" s="2"/>
      <c r="AJ16" s="25"/>
      <c r="AK16" s="2"/>
      <c r="AL16" s="25"/>
      <c r="AM16" s="10"/>
      <c r="AN16" s="26">
        <f t="shared" si="1"/>
        <v>0</v>
      </c>
      <c r="AO16" s="27"/>
      <c r="AP16" s="28">
        <f t="shared" si="2"/>
        <v>0</v>
      </c>
      <c r="AQ16" s="45">
        <f t="shared" si="3"/>
        <v>0</v>
      </c>
      <c r="AR16" s="41">
        <f t="shared" si="5"/>
        <v>0</v>
      </c>
      <c r="AS16" s="41"/>
      <c r="AT16" s="44"/>
      <c r="AU16" s="46">
        <f t="shared" si="4"/>
        <v>0</v>
      </c>
      <c r="AV16" s="192"/>
      <c r="AZ16">
        <f t="shared" si="6"/>
        <v>0</v>
      </c>
    </row>
    <row r="17" spans="1:52" ht="14.25" thickBot="1">
      <c r="A17" s="184">
        <f>RANK(AV17,$AV$5:$AV$47)</f>
        <v>8</v>
      </c>
      <c r="B17" s="53">
        <f t="shared" si="0"/>
        <v>10</v>
      </c>
      <c r="C17" s="196" t="s">
        <v>3</v>
      </c>
      <c r="D17" s="97" t="s">
        <v>87</v>
      </c>
      <c r="E17" s="111"/>
      <c r="F17" s="80"/>
      <c r="G17" s="82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3"/>
      <c r="Z17" s="80"/>
      <c r="AA17" s="82"/>
      <c r="AB17" s="82"/>
      <c r="AC17" s="82"/>
      <c r="AD17" s="81"/>
      <c r="AE17" s="82"/>
      <c r="AF17" s="81"/>
      <c r="AG17" s="82"/>
      <c r="AH17" s="81"/>
      <c r="AI17" s="82"/>
      <c r="AJ17" s="81"/>
      <c r="AK17" s="82"/>
      <c r="AL17" s="81"/>
      <c r="AM17" s="83"/>
      <c r="AN17" s="80">
        <f t="shared" si="1"/>
        <v>0</v>
      </c>
      <c r="AO17" s="82">
        <v>0.5</v>
      </c>
      <c r="AP17" s="83">
        <f t="shared" si="2"/>
        <v>0</v>
      </c>
      <c r="AQ17" s="112">
        <f t="shared" si="3"/>
        <v>0</v>
      </c>
      <c r="AR17" s="112">
        <f t="shared" si="5"/>
        <v>0</v>
      </c>
      <c r="AS17" s="112">
        <v>1</v>
      </c>
      <c r="AT17" s="115">
        <v>0</v>
      </c>
      <c r="AU17" s="111">
        <f t="shared" si="4"/>
        <v>0</v>
      </c>
      <c r="AV17" s="188">
        <f>SUM(AU17:AU21)</f>
        <v>0</v>
      </c>
      <c r="AZ17">
        <f t="shared" si="6"/>
        <v>0</v>
      </c>
    </row>
    <row r="18" spans="1:52" ht="14.25" thickBot="1">
      <c r="A18" s="184"/>
      <c r="B18" s="50">
        <f t="shared" si="0"/>
        <v>10</v>
      </c>
      <c r="C18" s="196"/>
      <c r="D18" s="98" t="s">
        <v>88</v>
      </c>
      <c r="E18" s="110"/>
      <c r="F18" s="87"/>
      <c r="G18" s="84"/>
      <c r="H18" s="88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77"/>
      <c r="Z18" s="87"/>
      <c r="AA18" s="84"/>
      <c r="AB18" s="84"/>
      <c r="AC18" s="84"/>
      <c r="AD18" s="88"/>
      <c r="AE18" s="84"/>
      <c r="AF18" s="88"/>
      <c r="AG18" s="84"/>
      <c r="AH18" s="88"/>
      <c r="AI18" s="84"/>
      <c r="AJ18" s="88"/>
      <c r="AK18" s="84"/>
      <c r="AL18" s="88"/>
      <c r="AM18" s="77"/>
      <c r="AN18" s="87">
        <f t="shared" si="1"/>
        <v>0</v>
      </c>
      <c r="AO18" s="84"/>
      <c r="AP18" s="77">
        <f t="shared" si="2"/>
        <v>0</v>
      </c>
      <c r="AQ18" s="113">
        <f t="shared" si="3"/>
        <v>0</v>
      </c>
      <c r="AR18" s="113">
        <f t="shared" si="5"/>
        <v>0</v>
      </c>
      <c r="AS18" s="113"/>
      <c r="AT18" s="116"/>
      <c r="AU18" s="110">
        <f t="shared" si="4"/>
        <v>0</v>
      </c>
      <c r="AV18" s="186"/>
      <c r="AZ18">
        <f t="shared" si="6"/>
        <v>0</v>
      </c>
    </row>
    <row r="19" spans="1:52" ht="14.25" thickBot="1">
      <c r="A19" s="184"/>
      <c r="B19" s="52">
        <f t="shared" si="0"/>
        <v>10</v>
      </c>
      <c r="C19" s="196"/>
      <c r="D19" s="98" t="s">
        <v>89</v>
      </c>
      <c r="E19" s="110"/>
      <c r="F19" s="87"/>
      <c r="G19" s="84"/>
      <c r="H19" s="88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77"/>
      <c r="Z19" s="87"/>
      <c r="AA19" s="84"/>
      <c r="AB19" s="84"/>
      <c r="AC19" s="84"/>
      <c r="AD19" s="88"/>
      <c r="AE19" s="84"/>
      <c r="AF19" s="88"/>
      <c r="AG19" s="84"/>
      <c r="AH19" s="88"/>
      <c r="AI19" s="84"/>
      <c r="AJ19" s="88"/>
      <c r="AK19" s="84"/>
      <c r="AL19" s="88"/>
      <c r="AM19" s="77"/>
      <c r="AN19" s="87">
        <f t="shared" si="1"/>
        <v>0</v>
      </c>
      <c r="AO19" s="84"/>
      <c r="AP19" s="77">
        <f t="shared" si="2"/>
        <v>0</v>
      </c>
      <c r="AQ19" s="113">
        <f t="shared" si="3"/>
        <v>0</v>
      </c>
      <c r="AR19" s="113">
        <f t="shared" si="5"/>
        <v>0</v>
      </c>
      <c r="AS19" s="113"/>
      <c r="AT19" s="116"/>
      <c r="AU19" s="110">
        <f t="shared" si="4"/>
        <v>0</v>
      </c>
      <c r="AV19" s="186"/>
      <c r="AZ19">
        <f t="shared" si="6"/>
        <v>0</v>
      </c>
    </row>
    <row r="20" spans="1:52" ht="14.25" thickBot="1">
      <c r="A20" s="184"/>
      <c r="B20" s="52">
        <f t="shared" si="0"/>
        <v>10</v>
      </c>
      <c r="C20" s="196"/>
      <c r="D20" s="100" t="s">
        <v>91</v>
      </c>
      <c r="E20" s="110"/>
      <c r="F20" s="87"/>
      <c r="G20" s="84"/>
      <c r="H20" s="88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77"/>
      <c r="Z20" s="87"/>
      <c r="AA20" s="84"/>
      <c r="AB20" s="84"/>
      <c r="AC20" s="84"/>
      <c r="AD20" s="88"/>
      <c r="AE20" s="84"/>
      <c r="AF20" s="88"/>
      <c r="AG20" s="84"/>
      <c r="AH20" s="88"/>
      <c r="AI20" s="84"/>
      <c r="AJ20" s="88"/>
      <c r="AK20" s="84"/>
      <c r="AL20" s="88"/>
      <c r="AM20" s="77"/>
      <c r="AN20" s="142"/>
      <c r="AO20" s="143"/>
      <c r="AP20" s="92"/>
      <c r="AQ20" s="113"/>
      <c r="AR20" s="113"/>
      <c r="AS20" s="113"/>
      <c r="AT20" s="116"/>
      <c r="AU20" s="110"/>
      <c r="AV20" s="189"/>
    </row>
    <row r="21" spans="1:52" ht="14.25" thickBot="1">
      <c r="A21" s="184"/>
      <c r="B21" s="51">
        <f t="shared" si="0"/>
        <v>10</v>
      </c>
      <c r="C21" s="196"/>
      <c r="D21" s="99" t="s">
        <v>90</v>
      </c>
      <c r="E21" s="110"/>
      <c r="F21" s="87"/>
      <c r="G21" s="84"/>
      <c r="H21" s="88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77"/>
      <c r="Z21" s="87"/>
      <c r="AA21" s="84"/>
      <c r="AB21" s="84"/>
      <c r="AC21" s="84"/>
      <c r="AD21" s="88"/>
      <c r="AE21" s="84"/>
      <c r="AF21" s="88"/>
      <c r="AG21" s="84"/>
      <c r="AH21" s="88"/>
      <c r="AI21" s="84"/>
      <c r="AJ21" s="88"/>
      <c r="AK21" s="84"/>
      <c r="AL21" s="88"/>
      <c r="AM21" s="77"/>
      <c r="AN21" s="117">
        <f t="shared" si="1"/>
        <v>0</v>
      </c>
      <c r="AO21" s="118"/>
      <c r="AP21" s="119">
        <f t="shared" si="2"/>
        <v>0</v>
      </c>
      <c r="AQ21" s="113">
        <f t="shared" si="3"/>
        <v>0</v>
      </c>
      <c r="AR21" s="113">
        <f t="shared" si="5"/>
        <v>0</v>
      </c>
      <c r="AS21" s="113"/>
      <c r="AT21" s="116"/>
      <c r="AU21" s="110">
        <f t="shared" si="4"/>
        <v>0</v>
      </c>
      <c r="AV21" s="189"/>
      <c r="AZ21">
        <f t="shared" si="6"/>
        <v>0</v>
      </c>
    </row>
    <row r="22" spans="1:52" ht="14.25" thickBot="1">
      <c r="A22" s="184">
        <f>RANK(AV22,$AV$5:$AV$47)</f>
        <v>7</v>
      </c>
      <c r="B22" s="49">
        <f t="shared" si="0"/>
        <v>9</v>
      </c>
      <c r="C22" s="197" t="s">
        <v>4</v>
      </c>
      <c r="D22" s="56" t="s">
        <v>92</v>
      </c>
      <c r="E22" s="120"/>
      <c r="F22" s="60"/>
      <c r="G22" s="61"/>
      <c r="H22" s="68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121"/>
      <c r="Z22" s="60">
        <v>1</v>
      </c>
      <c r="AA22" s="61"/>
      <c r="AB22" s="61"/>
      <c r="AC22" s="61"/>
      <c r="AD22" s="68"/>
      <c r="AE22" s="61"/>
      <c r="AF22" s="68"/>
      <c r="AG22" s="61"/>
      <c r="AH22" s="68"/>
      <c r="AI22" s="61"/>
      <c r="AJ22" s="68"/>
      <c r="AK22" s="61"/>
      <c r="AL22" s="68"/>
      <c r="AM22" s="121"/>
      <c r="AN22" s="122">
        <f t="shared" si="1"/>
        <v>0</v>
      </c>
      <c r="AO22" s="75">
        <v>0.5</v>
      </c>
      <c r="AP22" s="123">
        <f t="shared" si="2"/>
        <v>0</v>
      </c>
      <c r="AQ22" s="124">
        <f t="shared" si="3"/>
        <v>100</v>
      </c>
      <c r="AR22" s="124">
        <f t="shared" si="5"/>
        <v>100</v>
      </c>
      <c r="AS22" s="124">
        <v>1</v>
      </c>
      <c r="AT22" s="125">
        <v>0</v>
      </c>
      <c r="AU22" s="120">
        <f t="shared" si="4"/>
        <v>100</v>
      </c>
      <c r="AV22" s="198">
        <f>SUM(AU22:AU26)</f>
        <v>100</v>
      </c>
      <c r="AZ22">
        <f t="shared" si="6"/>
        <v>100</v>
      </c>
    </row>
    <row r="23" spans="1:52" ht="14.25" thickBot="1">
      <c r="A23" s="184"/>
      <c r="B23" s="50">
        <f t="shared" si="0"/>
        <v>10</v>
      </c>
      <c r="C23" s="197"/>
      <c r="D23" s="57" t="s">
        <v>93</v>
      </c>
      <c r="E23" s="108"/>
      <c r="F23" s="64"/>
      <c r="G23" s="62"/>
      <c r="H23" s="69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26"/>
      <c r="Z23" s="64"/>
      <c r="AA23" s="62"/>
      <c r="AB23" s="62"/>
      <c r="AC23" s="62"/>
      <c r="AD23" s="69"/>
      <c r="AE23" s="62"/>
      <c r="AF23" s="69"/>
      <c r="AG23" s="62"/>
      <c r="AH23" s="69"/>
      <c r="AI23" s="62"/>
      <c r="AJ23" s="69"/>
      <c r="AK23" s="62"/>
      <c r="AL23" s="69"/>
      <c r="AM23" s="126"/>
      <c r="AN23" s="64">
        <f t="shared" si="1"/>
        <v>0</v>
      </c>
      <c r="AO23" s="62"/>
      <c r="AP23" s="126">
        <f t="shared" si="2"/>
        <v>0</v>
      </c>
      <c r="AQ23" s="127">
        <f t="shared" si="3"/>
        <v>0</v>
      </c>
      <c r="AR23" s="127">
        <f t="shared" si="5"/>
        <v>0</v>
      </c>
      <c r="AS23" s="127"/>
      <c r="AT23" s="128"/>
      <c r="AU23" s="108">
        <f t="shared" si="4"/>
        <v>0</v>
      </c>
      <c r="AV23" s="199"/>
      <c r="AZ23">
        <f t="shared" si="6"/>
        <v>0</v>
      </c>
    </row>
    <row r="24" spans="1:52" ht="14.25" thickBot="1">
      <c r="A24" s="184"/>
      <c r="B24" s="50"/>
      <c r="C24" s="197"/>
      <c r="D24" s="57" t="s">
        <v>94</v>
      </c>
      <c r="E24" s="108"/>
      <c r="F24" s="64"/>
      <c r="G24" s="62"/>
      <c r="H24" s="69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126"/>
      <c r="Z24" s="64"/>
      <c r="AA24" s="62"/>
      <c r="AB24" s="62"/>
      <c r="AC24" s="62"/>
      <c r="AD24" s="69"/>
      <c r="AE24" s="62"/>
      <c r="AF24" s="69"/>
      <c r="AG24" s="62"/>
      <c r="AH24" s="69"/>
      <c r="AI24" s="62"/>
      <c r="AJ24" s="69"/>
      <c r="AK24" s="62"/>
      <c r="AL24" s="69"/>
      <c r="AM24" s="126"/>
      <c r="AN24" s="64"/>
      <c r="AO24" s="62"/>
      <c r="AP24" s="126"/>
      <c r="AQ24" s="127"/>
      <c r="AR24" s="127"/>
      <c r="AS24" s="127"/>
      <c r="AT24" s="128"/>
      <c r="AU24" s="108"/>
      <c r="AV24" s="199"/>
    </row>
    <row r="25" spans="1:52" ht="14.25" thickBot="1">
      <c r="A25" s="184"/>
      <c r="B25" s="50">
        <f t="shared" si="0"/>
        <v>10</v>
      </c>
      <c r="C25" s="197"/>
      <c r="D25" s="57" t="s">
        <v>95</v>
      </c>
      <c r="E25" s="108"/>
      <c r="F25" s="64"/>
      <c r="G25" s="62"/>
      <c r="H25" s="69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126"/>
      <c r="Z25" s="64"/>
      <c r="AA25" s="62"/>
      <c r="AB25" s="62"/>
      <c r="AC25" s="62"/>
      <c r="AD25" s="69"/>
      <c r="AE25" s="62"/>
      <c r="AF25" s="69"/>
      <c r="AG25" s="62"/>
      <c r="AH25" s="69"/>
      <c r="AI25" s="62"/>
      <c r="AJ25" s="69"/>
      <c r="AK25" s="62"/>
      <c r="AL25" s="69"/>
      <c r="AM25" s="126"/>
      <c r="AN25" s="64">
        <f t="shared" si="1"/>
        <v>0</v>
      </c>
      <c r="AO25" s="62"/>
      <c r="AP25" s="126">
        <f t="shared" si="2"/>
        <v>0</v>
      </c>
      <c r="AQ25" s="127">
        <f t="shared" si="3"/>
        <v>0</v>
      </c>
      <c r="AR25" s="127">
        <f t="shared" si="5"/>
        <v>0</v>
      </c>
      <c r="AS25" s="127"/>
      <c r="AT25" s="128"/>
      <c r="AU25" s="108">
        <f t="shared" si="4"/>
        <v>0</v>
      </c>
      <c r="AV25" s="199"/>
      <c r="AZ25">
        <f t="shared" si="6"/>
        <v>0</v>
      </c>
    </row>
    <row r="26" spans="1:52" ht="14.25" thickBot="1">
      <c r="A26" s="184"/>
      <c r="B26" s="51">
        <f t="shared" si="0"/>
        <v>10</v>
      </c>
      <c r="C26" s="197"/>
      <c r="D26" s="58" t="s">
        <v>96</v>
      </c>
      <c r="E26" s="108"/>
      <c r="F26" s="64"/>
      <c r="G26" s="62"/>
      <c r="H26" s="69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126"/>
      <c r="Z26" s="64"/>
      <c r="AA26" s="62"/>
      <c r="AB26" s="62"/>
      <c r="AC26" s="62"/>
      <c r="AD26" s="69"/>
      <c r="AE26" s="62"/>
      <c r="AF26" s="69"/>
      <c r="AG26" s="62"/>
      <c r="AH26" s="69"/>
      <c r="AI26" s="62"/>
      <c r="AJ26" s="69"/>
      <c r="AK26" s="62"/>
      <c r="AL26" s="69"/>
      <c r="AM26" s="126"/>
      <c r="AN26" s="129">
        <f t="shared" si="1"/>
        <v>0</v>
      </c>
      <c r="AO26" s="130"/>
      <c r="AP26" s="131">
        <f t="shared" si="2"/>
        <v>0</v>
      </c>
      <c r="AQ26" s="127">
        <f t="shared" si="3"/>
        <v>0</v>
      </c>
      <c r="AR26" s="127">
        <f t="shared" si="5"/>
        <v>0</v>
      </c>
      <c r="AS26" s="127"/>
      <c r="AT26" s="128"/>
      <c r="AU26" s="173">
        <f t="shared" si="4"/>
        <v>0</v>
      </c>
      <c r="AV26" s="200"/>
      <c r="AZ26">
        <f t="shared" si="6"/>
        <v>0</v>
      </c>
    </row>
    <row r="27" spans="1:52" ht="14.25" thickBot="1">
      <c r="A27" s="184">
        <f>RANK(AV27,$AV$5:$AV$47)</f>
        <v>1</v>
      </c>
      <c r="B27" s="49">
        <f t="shared" si="0"/>
        <v>10</v>
      </c>
      <c r="C27" s="196" t="s">
        <v>7</v>
      </c>
      <c r="D27" s="97" t="s">
        <v>97</v>
      </c>
      <c r="E27" s="111"/>
      <c r="F27" s="80"/>
      <c r="G27" s="82"/>
      <c r="H27" s="81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3"/>
      <c r="Z27" s="80"/>
      <c r="AA27" s="82"/>
      <c r="AB27" s="82"/>
      <c r="AC27" s="82"/>
      <c r="AD27" s="81"/>
      <c r="AE27" s="82"/>
      <c r="AF27" s="81"/>
      <c r="AG27" s="82"/>
      <c r="AH27" s="81"/>
      <c r="AI27" s="82"/>
      <c r="AJ27" s="81"/>
      <c r="AK27" s="82"/>
      <c r="AL27" s="81"/>
      <c r="AM27" s="83"/>
      <c r="AN27" s="80">
        <f t="shared" si="1"/>
        <v>0</v>
      </c>
      <c r="AO27" s="82"/>
      <c r="AP27" s="83">
        <f t="shared" si="2"/>
        <v>0</v>
      </c>
      <c r="AQ27" s="112">
        <f t="shared" si="3"/>
        <v>0</v>
      </c>
      <c r="AR27" s="112">
        <f t="shared" si="5"/>
        <v>0</v>
      </c>
      <c r="AS27" s="112"/>
      <c r="AT27" s="115"/>
      <c r="AU27" s="111">
        <f t="shared" si="4"/>
        <v>0</v>
      </c>
      <c r="AV27" s="188">
        <f>SUM(AU27:AU30)</f>
        <v>2400</v>
      </c>
      <c r="AZ27">
        <f t="shared" si="6"/>
        <v>0</v>
      </c>
    </row>
    <row r="28" spans="1:52" ht="14.25" thickBot="1">
      <c r="A28" s="184"/>
      <c r="B28" s="50">
        <f t="shared" si="0"/>
        <v>1</v>
      </c>
      <c r="C28" s="196"/>
      <c r="D28" s="98" t="s">
        <v>98</v>
      </c>
      <c r="E28" s="110"/>
      <c r="F28" s="87"/>
      <c r="G28" s="84">
        <v>1</v>
      </c>
      <c r="H28" s="88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77"/>
      <c r="Z28" s="87">
        <v>1</v>
      </c>
      <c r="AA28" s="84"/>
      <c r="AB28" s="84"/>
      <c r="AC28" s="84"/>
      <c r="AD28" s="88"/>
      <c r="AE28" s="84">
        <v>1</v>
      </c>
      <c r="AF28" s="88"/>
      <c r="AG28" s="84"/>
      <c r="AH28" s="88"/>
      <c r="AI28" s="84"/>
      <c r="AJ28" s="88"/>
      <c r="AK28" s="84"/>
      <c r="AL28" s="88"/>
      <c r="AM28" s="77"/>
      <c r="AN28" s="87">
        <f t="shared" si="1"/>
        <v>700</v>
      </c>
      <c r="AO28" s="84">
        <v>1</v>
      </c>
      <c r="AP28" s="77">
        <f t="shared" si="2"/>
        <v>700</v>
      </c>
      <c r="AQ28" s="113">
        <f t="shared" si="3"/>
        <v>1700</v>
      </c>
      <c r="AR28" s="113">
        <f t="shared" si="5"/>
        <v>2400</v>
      </c>
      <c r="AS28" s="113">
        <v>1</v>
      </c>
      <c r="AT28" s="116">
        <v>0</v>
      </c>
      <c r="AU28" s="109">
        <f t="shared" si="4"/>
        <v>2400</v>
      </c>
      <c r="AV28" s="186"/>
      <c r="AZ28">
        <f t="shared" si="6"/>
        <v>2400</v>
      </c>
    </row>
    <row r="29" spans="1:52" ht="14.25" thickBot="1">
      <c r="A29" s="184"/>
      <c r="B29" s="50">
        <f t="shared" si="0"/>
        <v>10</v>
      </c>
      <c r="C29" s="196"/>
      <c r="D29" s="98"/>
      <c r="E29" s="110"/>
      <c r="F29" s="87"/>
      <c r="G29" s="84"/>
      <c r="H29" s="88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77"/>
      <c r="Z29" s="87"/>
      <c r="AA29" s="84"/>
      <c r="AB29" s="84"/>
      <c r="AC29" s="84"/>
      <c r="AD29" s="88"/>
      <c r="AE29" s="84"/>
      <c r="AF29" s="88"/>
      <c r="AG29" s="84"/>
      <c r="AH29" s="88"/>
      <c r="AI29" s="84"/>
      <c r="AJ29" s="88"/>
      <c r="AK29" s="84"/>
      <c r="AL29" s="88"/>
      <c r="AM29" s="77"/>
      <c r="AN29" s="87">
        <f t="shared" si="1"/>
        <v>0</v>
      </c>
      <c r="AO29" s="84"/>
      <c r="AP29" s="77">
        <f t="shared" si="2"/>
        <v>0</v>
      </c>
      <c r="AQ29" s="113">
        <f t="shared" si="3"/>
        <v>0</v>
      </c>
      <c r="AR29" s="113">
        <f t="shared" si="5"/>
        <v>0</v>
      </c>
      <c r="AS29" s="113"/>
      <c r="AT29" s="116"/>
      <c r="AU29" s="109">
        <f t="shared" si="4"/>
        <v>0</v>
      </c>
      <c r="AV29" s="186"/>
      <c r="AZ29">
        <f t="shared" si="6"/>
        <v>0</v>
      </c>
    </row>
    <row r="30" spans="1:52" ht="14.25" thickBot="1">
      <c r="A30" s="184"/>
      <c r="B30" s="51">
        <f t="shared" si="0"/>
        <v>10</v>
      </c>
      <c r="C30" s="196"/>
      <c r="D30" s="99"/>
      <c r="E30" s="110"/>
      <c r="F30" s="87"/>
      <c r="G30" s="84"/>
      <c r="H30" s="88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77"/>
      <c r="Z30" s="87"/>
      <c r="AA30" s="84"/>
      <c r="AB30" s="84"/>
      <c r="AC30" s="84"/>
      <c r="AD30" s="88"/>
      <c r="AE30" s="84"/>
      <c r="AF30" s="88"/>
      <c r="AG30" s="84"/>
      <c r="AH30" s="88"/>
      <c r="AI30" s="84"/>
      <c r="AJ30" s="88"/>
      <c r="AK30" s="84"/>
      <c r="AL30" s="88"/>
      <c r="AM30" s="77"/>
      <c r="AN30" s="117">
        <f t="shared" si="1"/>
        <v>0</v>
      </c>
      <c r="AO30" s="118"/>
      <c r="AP30" s="119">
        <f t="shared" si="2"/>
        <v>0</v>
      </c>
      <c r="AQ30" s="113">
        <f t="shared" si="3"/>
        <v>0</v>
      </c>
      <c r="AR30" s="113">
        <f t="shared" si="5"/>
        <v>0</v>
      </c>
      <c r="AS30" s="113"/>
      <c r="AT30" s="116"/>
      <c r="AU30" s="110">
        <f t="shared" si="4"/>
        <v>0</v>
      </c>
      <c r="AV30" s="189"/>
      <c r="AZ30">
        <f t="shared" si="6"/>
        <v>0</v>
      </c>
    </row>
    <row r="31" spans="1:52" ht="14.25" thickBot="1">
      <c r="A31" s="184">
        <f>RANK(AV31,$AV$5:$AV$47)</f>
        <v>8</v>
      </c>
      <c r="B31" s="49">
        <f t="shared" si="0"/>
        <v>10</v>
      </c>
      <c r="C31" s="197" t="s">
        <v>8</v>
      </c>
      <c r="D31" s="57" t="s">
        <v>99</v>
      </c>
      <c r="E31" s="120"/>
      <c r="F31" s="60"/>
      <c r="G31" s="61"/>
      <c r="H31" s="68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121"/>
      <c r="Z31" s="60"/>
      <c r="AA31" s="61"/>
      <c r="AB31" s="61"/>
      <c r="AC31" s="61"/>
      <c r="AD31" s="68"/>
      <c r="AE31" s="61"/>
      <c r="AF31" s="68"/>
      <c r="AG31" s="61"/>
      <c r="AH31" s="68"/>
      <c r="AI31" s="61"/>
      <c r="AJ31" s="68"/>
      <c r="AK31" s="61"/>
      <c r="AL31" s="68"/>
      <c r="AM31" s="121"/>
      <c r="AN31" s="122">
        <f t="shared" si="1"/>
        <v>0</v>
      </c>
      <c r="AO31" s="75"/>
      <c r="AP31" s="123">
        <f t="shared" si="2"/>
        <v>0</v>
      </c>
      <c r="AQ31" s="124">
        <f t="shared" si="3"/>
        <v>0</v>
      </c>
      <c r="AR31" s="124">
        <f t="shared" si="5"/>
        <v>0</v>
      </c>
      <c r="AS31" s="124"/>
      <c r="AT31" s="125"/>
      <c r="AU31" s="120">
        <f t="shared" si="4"/>
        <v>0</v>
      </c>
      <c r="AV31" s="198">
        <f>SUM(AU31:AU34)</f>
        <v>0</v>
      </c>
      <c r="AZ31">
        <f t="shared" si="6"/>
        <v>0</v>
      </c>
    </row>
    <row r="32" spans="1:52" ht="14.25" thickBot="1">
      <c r="A32" s="184"/>
      <c r="B32" s="50">
        <f t="shared" si="0"/>
        <v>10</v>
      </c>
      <c r="C32" s="197"/>
      <c r="D32" s="57" t="s">
        <v>100</v>
      </c>
      <c r="E32" s="108"/>
      <c r="F32" s="64"/>
      <c r="G32" s="62"/>
      <c r="H32" s="69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126"/>
      <c r="Z32" s="64"/>
      <c r="AA32" s="62"/>
      <c r="AB32" s="62"/>
      <c r="AC32" s="62"/>
      <c r="AD32" s="69"/>
      <c r="AE32" s="62"/>
      <c r="AF32" s="69"/>
      <c r="AG32" s="62"/>
      <c r="AH32" s="69"/>
      <c r="AI32" s="62"/>
      <c r="AJ32" s="69"/>
      <c r="AK32" s="62"/>
      <c r="AL32" s="69"/>
      <c r="AM32" s="126"/>
      <c r="AN32" s="64">
        <f t="shared" si="1"/>
        <v>0</v>
      </c>
      <c r="AO32" s="62">
        <v>1</v>
      </c>
      <c r="AP32" s="126">
        <f>AO32*AN32</f>
        <v>0</v>
      </c>
      <c r="AQ32" s="127">
        <f t="shared" si="3"/>
        <v>0</v>
      </c>
      <c r="AR32" s="127">
        <f t="shared" si="5"/>
        <v>0</v>
      </c>
      <c r="AS32" s="127">
        <v>0.6</v>
      </c>
      <c r="AT32" s="128"/>
      <c r="AU32" s="108">
        <f t="shared" si="4"/>
        <v>0</v>
      </c>
      <c r="AV32" s="199"/>
      <c r="AZ32">
        <f t="shared" si="6"/>
        <v>0</v>
      </c>
    </row>
    <row r="33" spans="1:52" ht="14.25" thickBot="1">
      <c r="A33" s="184"/>
      <c r="B33" s="50">
        <f t="shared" si="0"/>
        <v>10</v>
      </c>
      <c r="C33" s="197"/>
      <c r="D33" s="172"/>
      <c r="E33" s="108"/>
      <c r="F33" s="64"/>
      <c r="G33" s="62"/>
      <c r="H33" s="69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126"/>
      <c r="Z33" s="64"/>
      <c r="AA33" s="62"/>
      <c r="AB33" s="62"/>
      <c r="AC33" s="62"/>
      <c r="AD33" s="69"/>
      <c r="AE33" s="62"/>
      <c r="AF33" s="69"/>
      <c r="AG33" s="62"/>
      <c r="AH33" s="69"/>
      <c r="AI33" s="62"/>
      <c r="AJ33" s="69"/>
      <c r="AK33" s="62"/>
      <c r="AL33" s="69"/>
      <c r="AM33" s="126"/>
      <c r="AN33" s="64">
        <f t="shared" si="1"/>
        <v>0</v>
      </c>
      <c r="AO33" s="62"/>
      <c r="AP33" s="126">
        <f t="shared" ref="AP33:AP46" si="7">AO33*AN33</f>
        <v>0</v>
      </c>
      <c r="AQ33" s="127">
        <f t="shared" si="3"/>
        <v>0</v>
      </c>
      <c r="AR33" s="127">
        <f t="shared" si="5"/>
        <v>0</v>
      </c>
      <c r="AS33" s="127"/>
      <c r="AT33" s="128"/>
      <c r="AU33" s="108">
        <f t="shared" si="4"/>
        <v>0</v>
      </c>
      <c r="AV33" s="199"/>
      <c r="AZ33">
        <f t="shared" si="6"/>
        <v>0</v>
      </c>
    </row>
    <row r="34" spans="1:52" ht="14.25" thickBot="1">
      <c r="A34" s="184"/>
      <c r="B34" s="51">
        <f t="shared" si="0"/>
        <v>10</v>
      </c>
      <c r="C34" s="197"/>
      <c r="D34" s="58"/>
      <c r="E34" s="108"/>
      <c r="F34" s="64"/>
      <c r="G34" s="62"/>
      <c r="H34" s="69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126"/>
      <c r="Z34" s="132"/>
      <c r="AA34" s="133"/>
      <c r="AB34" s="133"/>
      <c r="AC34" s="133"/>
      <c r="AD34" s="134"/>
      <c r="AE34" s="133"/>
      <c r="AF34" s="134"/>
      <c r="AG34" s="133"/>
      <c r="AH34" s="134"/>
      <c r="AI34" s="133"/>
      <c r="AJ34" s="134"/>
      <c r="AK34" s="133"/>
      <c r="AL34" s="134"/>
      <c r="AM34" s="135"/>
      <c r="AN34" s="129">
        <f t="shared" si="1"/>
        <v>0</v>
      </c>
      <c r="AO34" s="130"/>
      <c r="AP34" s="131">
        <f t="shared" si="7"/>
        <v>0</v>
      </c>
      <c r="AQ34" s="127">
        <f t="shared" si="3"/>
        <v>0</v>
      </c>
      <c r="AR34" s="127">
        <f t="shared" si="5"/>
        <v>0</v>
      </c>
      <c r="AS34" s="127"/>
      <c r="AT34" s="128"/>
      <c r="AU34" s="108">
        <f t="shared" si="4"/>
        <v>0</v>
      </c>
      <c r="AV34" s="200"/>
      <c r="AZ34">
        <f t="shared" si="6"/>
        <v>0</v>
      </c>
    </row>
    <row r="35" spans="1:52" ht="14.25" thickBot="1">
      <c r="A35" s="184">
        <f>RANK(AV35,$AV$5:$AV$47)</f>
        <v>3</v>
      </c>
      <c r="B35" s="49">
        <f t="shared" si="0"/>
        <v>3</v>
      </c>
      <c r="C35" s="196" t="s">
        <v>9</v>
      </c>
      <c r="D35" s="78" t="s">
        <v>101</v>
      </c>
      <c r="E35" s="111"/>
      <c r="F35" s="80">
        <v>1</v>
      </c>
      <c r="G35" s="82"/>
      <c r="H35" s="81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3"/>
      <c r="Z35" s="136"/>
      <c r="AA35" s="85"/>
      <c r="AB35" s="137"/>
      <c r="AC35" s="85"/>
      <c r="AD35" s="137">
        <v>1</v>
      </c>
      <c r="AE35" s="85"/>
      <c r="AF35" s="137"/>
      <c r="AG35" s="85"/>
      <c r="AH35" s="137"/>
      <c r="AI35" s="85"/>
      <c r="AJ35" s="137"/>
      <c r="AK35" s="85"/>
      <c r="AL35" s="137"/>
      <c r="AM35" s="138"/>
      <c r="AN35" s="80">
        <f t="shared" si="1"/>
        <v>200</v>
      </c>
      <c r="AO35" s="82">
        <v>1</v>
      </c>
      <c r="AP35" s="83">
        <f t="shared" si="7"/>
        <v>200</v>
      </c>
      <c r="AQ35" s="112">
        <f t="shared" si="3"/>
        <v>1100</v>
      </c>
      <c r="AR35" s="112">
        <f t="shared" si="5"/>
        <v>1300</v>
      </c>
      <c r="AS35" s="112">
        <v>1</v>
      </c>
      <c r="AT35" s="115">
        <v>0</v>
      </c>
      <c r="AU35" s="111">
        <f t="shared" si="4"/>
        <v>1300</v>
      </c>
      <c r="AV35" s="185">
        <f>SUM(AU35:AU38)</f>
        <v>1300</v>
      </c>
      <c r="AZ35">
        <f t="shared" si="6"/>
        <v>1300</v>
      </c>
    </row>
    <row r="36" spans="1:52" ht="14.25" thickBot="1">
      <c r="A36" s="184"/>
      <c r="B36" s="50">
        <f t="shared" si="0"/>
        <v>10</v>
      </c>
      <c r="C36" s="196"/>
      <c r="D36" s="89"/>
      <c r="E36" s="110"/>
      <c r="F36" s="87"/>
      <c r="G36" s="84"/>
      <c r="H36" s="88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77"/>
      <c r="Z36" s="87"/>
      <c r="AA36" s="84"/>
      <c r="AB36" s="88"/>
      <c r="AC36" s="84"/>
      <c r="AD36" s="88"/>
      <c r="AE36" s="84"/>
      <c r="AF36" s="88"/>
      <c r="AG36" s="84"/>
      <c r="AH36" s="88"/>
      <c r="AI36" s="84"/>
      <c r="AJ36" s="88"/>
      <c r="AK36" s="84"/>
      <c r="AL36" s="88"/>
      <c r="AM36" s="77"/>
      <c r="AN36" s="87">
        <f t="shared" si="1"/>
        <v>0</v>
      </c>
      <c r="AO36" s="84"/>
      <c r="AP36" s="77">
        <f t="shared" si="7"/>
        <v>0</v>
      </c>
      <c r="AQ36" s="113">
        <f t="shared" si="3"/>
        <v>0</v>
      </c>
      <c r="AR36" s="113">
        <f t="shared" si="5"/>
        <v>0</v>
      </c>
      <c r="AS36" s="113"/>
      <c r="AT36" s="116"/>
      <c r="AU36" s="110">
        <f t="shared" si="4"/>
        <v>0</v>
      </c>
      <c r="AV36" s="186"/>
      <c r="AZ36">
        <f t="shared" si="6"/>
        <v>0</v>
      </c>
    </row>
    <row r="37" spans="1:52" ht="14.25" thickBot="1">
      <c r="A37" s="184"/>
      <c r="B37" s="50">
        <f t="shared" si="0"/>
        <v>10</v>
      </c>
      <c r="C37" s="196"/>
      <c r="D37" s="89"/>
      <c r="E37" s="110"/>
      <c r="F37" s="87"/>
      <c r="G37" s="84"/>
      <c r="H37" s="88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77"/>
      <c r="Z37" s="87"/>
      <c r="AA37" s="84"/>
      <c r="AB37" s="88"/>
      <c r="AC37" s="84"/>
      <c r="AD37" s="88"/>
      <c r="AE37" s="84"/>
      <c r="AF37" s="88"/>
      <c r="AG37" s="84"/>
      <c r="AH37" s="88"/>
      <c r="AI37" s="84"/>
      <c r="AJ37" s="88"/>
      <c r="AK37" s="84"/>
      <c r="AL37" s="88"/>
      <c r="AM37" s="77"/>
      <c r="AN37" s="87">
        <f t="shared" si="1"/>
        <v>0</v>
      </c>
      <c r="AO37" s="84"/>
      <c r="AP37" s="77">
        <f t="shared" si="7"/>
        <v>0</v>
      </c>
      <c r="AQ37" s="113">
        <f t="shared" si="3"/>
        <v>0</v>
      </c>
      <c r="AR37" s="113">
        <f t="shared" si="5"/>
        <v>0</v>
      </c>
      <c r="AS37" s="113"/>
      <c r="AT37" s="116"/>
      <c r="AU37" s="110">
        <f t="shared" si="4"/>
        <v>0</v>
      </c>
      <c r="AV37" s="186"/>
      <c r="AZ37">
        <f t="shared" si="6"/>
        <v>0</v>
      </c>
    </row>
    <row r="38" spans="1:52" ht="14.25" thickBot="1">
      <c r="A38" s="184"/>
      <c r="B38" s="51">
        <f t="shared" si="0"/>
        <v>10</v>
      </c>
      <c r="C38" s="196"/>
      <c r="D38" s="91"/>
      <c r="E38" s="168"/>
      <c r="F38" s="87"/>
      <c r="G38" s="84"/>
      <c r="H38" s="88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77"/>
      <c r="Z38" s="87"/>
      <c r="AA38" s="84"/>
      <c r="AB38" s="88"/>
      <c r="AC38" s="84"/>
      <c r="AD38" s="88"/>
      <c r="AE38" s="84"/>
      <c r="AF38" s="88"/>
      <c r="AG38" s="84"/>
      <c r="AH38" s="88"/>
      <c r="AI38" s="84"/>
      <c r="AJ38" s="88"/>
      <c r="AK38" s="84"/>
      <c r="AL38" s="88"/>
      <c r="AM38" s="77"/>
      <c r="AN38" s="117">
        <f t="shared" si="1"/>
        <v>0</v>
      </c>
      <c r="AO38" s="118"/>
      <c r="AP38" s="119">
        <f t="shared" si="7"/>
        <v>0</v>
      </c>
      <c r="AQ38" s="113">
        <f t="shared" si="3"/>
        <v>0</v>
      </c>
      <c r="AR38" s="113">
        <f t="shared" si="5"/>
        <v>0</v>
      </c>
      <c r="AS38" s="113"/>
      <c r="AT38" s="116"/>
      <c r="AU38" s="109">
        <f t="shared" si="4"/>
        <v>0</v>
      </c>
      <c r="AV38" s="187"/>
      <c r="AZ38">
        <f t="shared" si="6"/>
        <v>0</v>
      </c>
    </row>
    <row r="39" spans="1:52" ht="14.25" thickBot="1">
      <c r="A39" s="184">
        <f>RANK(AV39,$AV$5:$AV$47)</f>
        <v>4</v>
      </c>
      <c r="B39" s="49">
        <f t="shared" si="0"/>
        <v>10</v>
      </c>
      <c r="C39" s="197" t="s">
        <v>10</v>
      </c>
      <c r="D39" s="56" t="s">
        <v>102</v>
      </c>
      <c r="E39" s="124"/>
      <c r="F39" s="68"/>
      <c r="G39" s="61"/>
      <c r="H39" s="68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121"/>
      <c r="Z39" s="60"/>
      <c r="AA39" s="61"/>
      <c r="AB39" s="68"/>
      <c r="AC39" s="61"/>
      <c r="AD39" s="68"/>
      <c r="AE39" s="61"/>
      <c r="AF39" s="68"/>
      <c r="AG39" s="61"/>
      <c r="AH39" s="68"/>
      <c r="AI39" s="61"/>
      <c r="AJ39" s="68"/>
      <c r="AK39" s="61"/>
      <c r="AL39" s="68"/>
      <c r="AM39" s="121"/>
      <c r="AN39" s="122">
        <f t="shared" si="1"/>
        <v>0</v>
      </c>
      <c r="AO39" s="75"/>
      <c r="AP39" s="123">
        <f t="shared" si="7"/>
        <v>0</v>
      </c>
      <c r="AQ39" s="124">
        <f t="shared" si="3"/>
        <v>0</v>
      </c>
      <c r="AR39" s="124">
        <f t="shared" si="5"/>
        <v>0</v>
      </c>
      <c r="AS39" s="124"/>
      <c r="AT39" s="125"/>
      <c r="AU39" s="120">
        <f t="shared" si="4"/>
        <v>0</v>
      </c>
      <c r="AV39" s="201">
        <f>SUM(AU39:AU43)</f>
        <v>870</v>
      </c>
      <c r="AZ39">
        <f t="shared" si="6"/>
        <v>0</v>
      </c>
    </row>
    <row r="40" spans="1:52" ht="14.25" thickBot="1">
      <c r="A40" s="184"/>
      <c r="B40" s="50">
        <f t="shared" si="0"/>
        <v>10</v>
      </c>
      <c r="C40" s="197"/>
      <c r="D40" s="156" t="s">
        <v>103</v>
      </c>
      <c r="E40" s="127"/>
      <c r="F40" s="69"/>
      <c r="G40" s="62"/>
      <c r="H40" s="69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126"/>
      <c r="Z40" s="64"/>
      <c r="AA40" s="62"/>
      <c r="AB40" s="69"/>
      <c r="AC40" s="62"/>
      <c r="AD40" s="69"/>
      <c r="AE40" s="62"/>
      <c r="AF40" s="69"/>
      <c r="AG40" s="62"/>
      <c r="AH40" s="69"/>
      <c r="AI40" s="62"/>
      <c r="AJ40" s="69"/>
      <c r="AK40" s="62"/>
      <c r="AL40" s="69"/>
      <c r="AM40" s="126"/>
      <c r="AN40" s="64">
        <f t="shared" si="1"/>
        <v>0</v>
      </c>
      <c r="AO40" s="62"/>
      <c r="AP40" s="126">
        <f t="shared" si="7"/>
        <v>0</v>
      </c>
      <c r="AQ40" s="127">
        <f t="shared" si="3"/>
        <v>0</v>
      </c>
      <c r="AR40" s="127">
        <f t="shared" si="5"/>
        <v>0</v>
      </c>
      <c r="AS40" s="127"/>
      <c r="AT40" s="128"/>
      <c r="AU40" s="108">
        <f t="shared" si="4"/>
        <v>0</v>
      </c>
      <c r="AV40" s="199"/>
      <c r="AZ40">
        <f t="shared" si="6"/>
        <v>0</v>
      </c>
    </row>
    <row r="41" spans="1:52" ht="14.25" thickBot="1">
      <c r="A41" s="184"/>
      <c r="B41" s="50"/>
      <c r="C41" s="197"/>
      <c r="D41" s="156" t="s">
        <v>106</v>
      </c>
      <c r="E41" s="127"/>
      <c r="F41" s="69"/>
      <c r="G41" s="62">
        <v>1</v>
      </c>
      <c r="H41" s="69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126"/>
      <c r="Z41" s="64"/>
      <c r="AA41" s="62"/>
      <c r="AB41" s="69">
        <v>1</v>
      </c>
      <c r="AC41" s="62"/>
      <c r="AD41" s="69"/>
      <c r="AE41" s="62"/>
      <c r="AF41" s="69"/>
      <c r="AG41" s="62"/>
      <c r="AH41" s="69"/>
      <c r="AI41" s="62"/>
      <c r="AJ41" s="69"/>
      <c r="AK41" s="62"/>
      <c r="AL41" s="69"/>
      <c r="AM41" s="126"/>
      <c r="AN41" s="64">
        <f t="shared" si="1"/>
        <v>700</v>
      </c>
      <c r="AO41" s="62">
        <v>0.5</v>
      </c>
      <c r="AP41" s="126">
        <f t="shared" si="7"/>
        <v>350</v>
      </c>
      <c r="AQ41" s="127">
        <f>$Z$49*Z41+$AA$49*AA41+$AB$49*AB41+$AC$49*AC41+$AD$49*AD41+$AE$49*AE41+$AF$49*AF41+$AG$49*AG41+$AH$49*AH41+$AI$49*AI41+$AJ$49*AJ41+$AK$49*AK41+$AL$49*AL41+$AM$49*AM41</f>
        <v>400</v>
      </c>
      <c r="AR41" s="127">
        <f>AP41+AQ41</f>
        <v>750</v>
      </c>
      <c r="AS41" s="127">
        <v>0.6</v>
      </c>
      <c r="AT41" s="128">
        <v>0</v>
      </c>
      <c r="AU41" s="108">
        <f t="shared" si="4"/>
        <v>450</v>
      </c>
      <c r="AV41" s="199"/>
    </row>
    <row r="42" spans="1:52" ht="14.25" thickBot="1">
      <c r="A42" s="184"/>
      <c r="B42" s="50">
        <f t="shared" si="0"/>
        <v>10</v>
      </c>
      <c r="C42" s="197"/>
      <c r="D42" s="57" t="s">
        <v>104</v>
      </c>
      <c r="E42" s="127"/>
      <c r="F42" s="69"/>
      <c r="G42" s="62"/>
      <c r="H42" s="69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126"/>
      <c r="Z42" s="64"/>
      <c r="AA42" s="62"/>
      <c r="AB42" s="69"/>
      <c r="AC42" s="62"/>
      <c r="AD42" s="69"/>
      <c r="AE42" s="62"/>
      <c r="AF42" s="69"/>
      <c r="AG42" s="62"/>
      <c r="AH42" s="69"/>
      <c r="AI42" s="62"/>
      <c r="AJ42" s="69"/>
      <c r="AK42" s="62"/>
      <c r="AL42" s="69"/>
      <c r="AM42" s="126"/>
      <c r="AN42" s="64">
        <f t="shared" si="1"/>
        <v>0</v>
      </c>
      <c r="AO42" s="62"/>
      <c r="AP42" s="126">
        <f t="shared" si="7"/>
        <v>0</v>
      </c>
      <c r="AQ42" s="127">
        <f t="shared" si="3"/>
        <v>0</v>
      </c>
      <c r="AR42" s="127">
        <f t="shared" si="5"/>
        <v>0</v>
      </c>
      <c r="AS42" s="127"/>
      <c r="AT42" s="128"/>
      <c r="AU42" s="108">
        <f t="shared" si="4"/>
        <v>0</v>
      </c>
      <c r="AV42" s="199"/>
      <c r="AZ42">
        <f t="shared" si="6"/>
        <v>0</v>
      </c>
    </row>
    <row r="43" spans="1:52" ht="14.25" thickBot="1">
      <c r="A43" s="184"/>
      <c r="B43" s="55">
        <f t="shared" si="0"/>
        <v>7</v>
      </c>
      <c r="C43" s="197"/>
      <c r="D43" s="58" t="s">
        <v>105</v>
      </c>
      <c r="E43" s="171"/>
      <c r="F43" s="69"/>
      <c r="G43" s="62"/>
      <c r="H43" s="69">
        <v>1</v>
      </c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126"/>
      <c r="Z43" s="64"/>
      <c r="AA43" s="62">
        <v>1</v>
      </c>
      <c r="AB43" s="69"/>
      <c r="AC43" s="62"/>
      <c r="AD43" s="69"/>
      <c r="AE43" s="62"/>
      <c r="AF43" s="69"/>
      <c r="AG43" s="62"/>
      <c r="AH43" s="69"/>
      <c r="AI43" s="62"/>
      <c r="AJ43" s="69"/>
      <c r="AK43" s="62"/>
      <c r="AL43" s="69"/>
      <c r="AM43" s="126"/>
      <c r="AN43" s="64">
        <f t="shared" si="1"/>
        <v>1000</v>
      </c>
      <c r="AO43" s="62">
        <v>0.5</v>
      </c>
      <c r="AP43" s="126">
        <f>AO43*AN43</f>
        <v>500</v>
      </c>
      <c r="AQ43" s="127">
        <f t="shared" si="3"/>
        <v>200</v>
      </c>
      <c r="AR43" s="127">
        <f>AP43+AQ43</f>
        <v>700</v>
      </c>
      <c r="AS43" s="127">
        <v>0.6</v>
      </c>
      <c r="AT43" s="128">
        <v>0</v>
      </c>
      <c r="AU43" s="108">
        <f t="shared" si="4"/>
        <v>420</v>
      </c>
      <c r="AV43" s="199"/>
      <c r="AZ43">
        <f t="shared" si="6"/>
        <v>420</v>
      </c>
    </row>
    <row r="44" spans="1:52" ht="14.25" thickBot="1">
      <c r="A44" s="184">
        <f>RANK(AV44,$AV$5:$AV$47)</f>
        <v>5</v>
      </c>
      <c r="B44" s="49">
        <f t="shared" si="0"/>
        <v>10</v>
      </c>
      <c r="C44" s="196" t="s">
        <v>65</v>
      </c>
      <c r="D44" s="144" t="s">
        <v>107</v>
      </c>
      <c r="E44" s="111"/>
      <c r="F44" s="80"/>
      <c r="G44" s="82"/>
      <c r="H44" s="81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3"/>
      <c r="Z44" s="80"/>
      <c r="AA44" s="82"/>
      <c r="AB44" s="81"/>
      <c r="AC44" s="82"/>
      <c r="AD44" s="81"/>
      <c r="AE44" s="82"/>
      <c r="AF44" s="81"/>
      <c r="AG44" s="82"/>
      <c r="AH44" s="81"/>
      <c r="AI44" s="82"/>
      <c r="AJ44" s="81"/>
      <c r="AK44" s="82"/>
      <c r="AL44" s="81"/>
      <c r="AM44" s="83"/>
      <c r="AN44" s="80">
        <f t="shared" si="1"/>
        <v>0</v>
      </c>
      <c r="AO44" s="82">
        <v>1</v>
      </c>
      <c r="AP44" s="83">
        <f t="shared" si="7"/>
        <v>0</v>
      </c>
      <c r="AQ44" s="112">
        <f t="shared" si="3"/>
        <v>0</v>
      </c>
      <c r="AR44" s="112">
        <f t="shared" si="5"/>
        <v>0</v>
      </c>
      <c r="AS44" s="112">
        <v>0.6</v>
      </c>
      <c r="AT44" s="115"/>
      <c r="AU44" s="111">
        <f t="shared" si="4"/>
        <v>0</v>
      </c>
      <c r="AV44" s="185">
        <f>SUM(AU44:AU47)</f>
        <v>720</v>
      </c>
      <c r="AZ44">
        <f t="shared" si="6"/>
        <v>0</v>
      </c>
    </row>
    <row r="45" spans="1:52" ht="14.25" thickBot="1">
      <c r="A45" s="184"/>
      <c r="B45" s="50">
        <f t="shared" si="0"/>
        <v>10</v>
      </c>
      <c r="C45" s="196"/>
      <c r="D45" s="98" t="s">
        <v>108</v>
      </c>
      <c r="E45" s="110"/>
      <c r="F45" s="87"/>
      <c r="G45" s="84"/>
      <c r="H45" s="88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77"/>
      <c r="Z45" s="87"/>
      <c r="AA45" s="84"/>
      <c r="AB45" s="88"/>
      <c r="AC45" s="84"/>
      <c r="AD45" s="88"/>
      <c r="AE45" s="84"/>
      <c r="AF45" s="88"/>
      <c r="AG45" s="84"/>
      <c r="AH45" s="88"/>
      <c r="AI45" s="84"/>
      <c r="AJ45" s="88"/>
      <c r="AK45" s="84"/>
      <c r="AL45" s="88"/>
      <c r="AM45" s="77"/>
      <c r="AN45" s="87">
        <f t="shared" si="1"/>
        <v>0</v>
      </c>
      <c r="AO45" s="84">
        <v>0.5</v>
      </c>
      <c r="AP45" s="77">
        <f t="shared" si="7"/>
        <v>0</v>
      </c>
      <c r="AQ45" s="113">
        <f t="shared" si="3"/>
        <v>0</v>
      </c>
      <c r="AR45" s="113">
        <f t="shared" si="5"/>
        <v>0</v>
      </c>
      <c r="AS45" s="113">
        <v>0.6</v>
      </c>
      <c r="AT45" s="116"/>
      <c r="AU45" s="110">
        <f t="shared" si="4"/>
        <v>0</v>
      </c>
      <c r="AV45" s="186"/>
      <c r="AZ45">
        <f t="shared" si="6"/>
        <v>0</v>
      </c>
    </row>
    <row r="46" spans="1:52" ht="14.25" thickBot="1">
      <c r="A46" s="184"/>
      <c r="B46" s="50">
        <f t="shared" si="0"/>
        <v>10</v>
      </c>
      <c r="C46" s="196"/>
      <c r="D46" s="98" t="s">
        <v>109</v>
      </c>
      <c r="E46" s="110"/>
      <c r="F46" s="87"/>
      <c r="G46" s="84"/>
      <c r="H46" s="88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77"/>
      <c r="Z46" s="87"/>
      <c r="AA46" s="84"/>
      <c r="AB46" s="88"/>
      <c r="AC46" s="84"/>
      <c r="AD46" s="88"/>
      <c r="AE46" s="84"/>
      <c r="AF46" s="88"/>
      <c r="AG46" s="84"/>
      <c r="AH46" s="88"/>
      <c r="AI46" s="84"/>
      <c r="AJ46" s="88"/>
      <c r="AK46" s="84"/>
      <c r="AL46" s="88"/>
      <c r="AM46" s="77"/>
      <c r="AN46" s="87">
        <f t="shared" si="1"/>
        <v>0</v>
      </c>
      <c r="AO46" s="84">
        <v>0.5</v>
      </c>
      <c r="AP46" s="77">
        <f t="shared" si="7"/>
        <v>0</v>
      </c>
      <c r="AQ46" s="113">
        <f t="shared" si="3"/>
        <v>0</v>
      </c>
      <c r="AR46" s="113">
        <f t="shared" si="5"/>
        <v>0</v>
      </c>
      <c r="AS46" s="113">
        <v>0.6</v>
      </c>
      <c r="AT46" s="116"/>
      <c r="AU46" s="109">
        <f t="shared" si="4"/>
        <v>0</v>
      </c>
      <c r="AV46" s="186"/>
      <c r="AZ46">
        <f t="shared" si="6"/>
        <v>0</v>
      </c>
    </row>
    <row r="47" spans="1:52" ht="14.25" thickBot="1">
      <c r="A47" s="184"/>
      <c r="B47" s="153">
        <f t="shared" si="0"/>
        <v>4</v>
      </c>
      <c r="C47" s="196"/>
      <c r="D47" s="99" t="s">
        <v>110</v>
      </c>
      <c r="E47" s="169"/>
      <c r="F47" s="117"/>
      <c r="G47" s="118"/>
      <c r="H47" s="139">
        <v>1</v>
      </c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9"/>
      <c r="Z47" s="117"/>
      <c r="AA47" s="118"/>
      <c r="AB47" s="139"/>
      <c r="AC47" s="118">
        <v>1</v>
      </c>
      <c r="AD47" s="139"/>
      <c r="AE47" s="118"/>
      <c r="AF47" s="139"/>
      <c r="AG47" s="118"/>
      <c r="AH47" s="139"/>
      <c r="AI47" s="118"/>
      <c r="AJ47" s="139"/>
      <c r="AK47" s="118"/>
      <c r="AL47" s="139"/>
      <c r="AM47" s="119"/>
      <c r="AN47" s="117">
        <f t="shared" si="1"/>
        <v>1000</v>
      </c>
      <c r="AO47" s="118">
        <v>0.5</v>
      </c>
      <c r="AP47" s="119">
        <f>AO47*AN47</f>
        <v>500</v>
      </c>
      <c r="AQ47" s="114">
        <f t="shared" si="3"/>
        <v>700</v>
      </c>
      <c r="AR47" s="114">
        <f>AP47+AQ47</f>
        <v>1200</v>
      </c>
      <c r="AS47" s="114">
        <v>0.6</v>
      </c>
      <c r="AT47" s="170">
        <v>0</v>
      </c>
      <c r="AU47" s="95">
        <f t="shared" si="4"/>
        <v>720</v>
      </c>
      <c r="AV47" s="187"/>
      <c r="AZ47">
        <f t="shared" si="6"/>
        <v>720</v>
      </c>
    </row>
    <row r="49" spans="6:39">
      <c r="F49" s="2">
        <v>200</v>
      </c>
      <c r="G49" s="2">
        <v>700</v>
      </c>
      <c r="H49" s="25">
        <v>1000</v>
      </c>
      <c r="I49" s="2">
        <v>1600</v>
      </c>
      <c r="J49" s="2">
        <v>2100</v>
      </c>
      <c r="K49" s="2">
        <v>2900</v>
      </c>
      <c r="L49" s="2">
        <v>3500</v>
      </c>
      <c r="M49" s="2">
        <v>4600</v>
      </c>
      <c r="N49" s="2">
        <v>5400</v>
      </c>
      <c r="O49" s="2">
        <v>6700</v>
      </c>
      <c r="P49" s="2">
        <v>7700</v>
      </c>
      <c r="Q49" s="2">
        <v>9200</v>
      </c>
      <c r="R49" s="2">
        <v>10300</v>
      </c>
      <c r="S49" s="2">
        <v>12100</v>
      </c>
      <c r="T49" s="2">
        <v>13400</v>
      </c>
      <c r="U49" s="2">
        <v>15400</v>
      </c>
      <c r="V49" s="2">
        <v>16900</v>
      </c>
      <c r="W49" s="2">
        <v>19100</v>
      </c>
      <c r="X49" s="2">
        <v>20700</v>
      </c>
      <c r="Y49" s="10">
        <v>23200</v>
      </c>
      <c r="Z49" s="25">
        <v>100</v>
      </c>
      <c r="AA49" s="2">
        <v>200</v>
      </c>
      <c r="AB49" s="2">
        <v>400</v>
      </c>
      <c r="AC49" s="2">
        <v>700</v>
      </c>
      <c r="AD49" s="2">
        <v>1100</v>
      </c>
      <c r="AE49" s="2">
        <v>1600</v>
      </c>
      <c r="AF49" s="2">
        <v>2200</v>
      </c>
      <c r="AG49" s="25">
        <v>2900</v>
      </c>
      <c r="AH49" s="2">
        <v>3700</v>
      </c>
      <c r="AI49" s="2">
        <v>4600</v>
      </c>
      <c r="AJ49" s="2">
        <v>5600</v>
      </c>
      <c r="AK49" s="2">
        <v>6700</v>
      </c>
      <c r="AL49" s="2">
        <v>7900</v>
      </c>
      <c r="AM49" s="10">
        <v>9200</v>
      </c>
    </row>
  </sheetData>
  <mergeCells count="30">
    <mergeCell ref="A44:A47"/>
    <mergeCell ref="C44:C47"/>
    <mergeCell ref="AV44:AV47"/>
    <mergeCell ref="A39:A43"/>
    <mergeCell ref="C39:C43"/>
    <mergeCell ref="AV39:AV43"/>
    <mergeCell ref="A31:A34"/>
    <mergeCell ref="C31:C34"/>
    <mergeCell ref="AV31:AV34"/>
    <mergeCell ref="A35:A38"/>
    <mergeCell ref="C35:C38"/>
    <mergeCell ref="AV35:AV38"/>
    <mergeCell ref="A22:A26"/>
    <mergeCell ref="C22:C26"/>
    <mergeCell ref="AV22:AV26"/>
    <mergeCell ref="A27:A30"/>
    <mergeCell ref="C27:C30"/>
    <mergeCell ref="AV27:AV30"/>
    <mergeCell ref="A13:A16"/>
    <mergeCell ref="C13:C16"/>
    <mergeCell ref="AV13:AV16"/>
    <mergeCell ref="A17:A21"/>
    <mergeCell ref="C17:C21"/>
    <mergeCell ref="AV17:AV21"/>
    <mergeCell ref="A5:A8"/>
    <mergeCell ref="C5:C8"/>
    <mergeCell ref="AV5:AV8"/>
    <mergeCell ref="A9:A12"/>
    <mergeCell ref="C9:C12"/>
    <mergeCell ref="AV9:AV12"/>
  </mergeCells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Z50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XFD1048576"/>
    </sheetView>
  </sheetViews>
  <sheetFormatPr defaultRowHeight="13.5"/>
  <cols>
    <col min="1" max="1" width="8.25" customWidth="1"/>
    <col min="2" max="2" width="6.875" customWidth="1"/>
    <col min="3" max="3" width="11" customWidth="1"/>
    <col min="4" max="4" width="11.75" customWidth="1"/>
    <col min="5" max="5" width="8.125" customWidth="1"/>
    <col min="6" max="6" width="4.375" customWidth="1"/>
    <col min="7" max="7" width="4.25" customWidth="1"/>
    <col min="8" max="8" width="4" customWidth="1"/>
    <col min="9" max="9" width="4.125" customWidth="1"/>
    <col min="10" max="10" width="4.5" customWidth="1"/>
    <col min="11" max="11" width="4.25" customWidth="1"/>
    <col min="12" max="12" width="4.125" customWidth="1"/>
    <col min="13" max="14" width="4" customWidth="1"/>
    <col min="15" max="15" width="4.125" customWidth="1"/>
    <col min="16" max="16" width="4.25" customWidth="1"/>
    <col min="17" max="17" width="4.125" customWidth="1"/>
    <col min="18" max="18" width="4.375" customWidth="1"/>
    <col min="19" max="20" width="4.25" customWidth="1"/>
    <col min="21" max="21" width="4.125" customWidth="1"/>
    <col min="22" max="22" width="4" customWidth="1"/>
    <col min="23" max="23" width="4.5" customWidth="1"/>
    <col min="24" max="24" width="4.25" customWidth="1"/>
    <col min="25" max="25" width="4.5" customWidth="1"/>
    <col min="26" max="26" width="6.75" customWidth="1"/>
    <col min="27" max="29" width="7.25" customWidth="1"/>
    <col min="30" max="30" width="7.375" customWidth="1"/>
    <col min="31" max="32" width="6.625" customWidth="1"/>
    <col min="33" max="33" width="7.125" customWidth="1"/>
    <col min="34" max="34" width="6.5" customWidth="1"/>
    <col min="35" max="35" width="6.375" customWidth="1"/>
    <col min="36" max="37" width="6.625" customWidth="1"/>
    <col min="38" max="38" width="6.5" customWidth="1"/>
    <col min="39" max="40" width="6.625" customWidth="1"/>
    <col min="45" max="46" width="9.125" customWidth="1"/>
  </cols>
  <sheetData>
    <row r="3" spans="1:52" ht="14.25" thickBot="1">
      <c r="AO3" t="s">
        <v>53</v>
      </c>
      <c r="AS3" t="s">
        <v>57</v>
      </c>
    </row>
    <row r="4" spans="1:52" ht="14.25" thickBot="1">
      <c r="A4" s="152" t="s">
        <v>79</v>
      </c>
      <c r="B4" s="152" t="s">
        <v>80</v>
      </c>
      <c r="C4" s="19" t="s">
        <v>0</v>
      </c>
      <c r="D4" s="23" t="s">
        <v>1</v>
      </c>
      <c r="E4" s="154" t="s">
        <v>60</v>
      </c>
      <c r="F4" s="29" t="s">
        <v>18</v>
      </c>
      <c r="G4" s="34" t="s">
        <v>61</v>
      </c>
      <c r="H4" s="35" t="s">
        <v>19</v>
      </c>
      <c r="I4" s="35" t="s">
        <v>20</v>
      </c>
      <c r="J4" s="35" t="s">
        <v>21</v>
      </c>
      <c r="K4" s="35" t="s">
        <v>22</v>
      </c>
      <c r="L4" s="35" t="s">
        <v>23</v>
      </c>
      <c r="M4" s="35" t="s">
        <v>24</v>
      </c>
      <c r="N4" s="35" t="s">
        <v>25</v>
      </c>
      <c r="O4" s="35" t="s">
        <v>26</v>
      </c>
      <c r="P4" s="35" t="s">
        <v>28</v>
      </c>
      <c r="Q4" s="35" t="s">
        <v>27</v>
      </c>
      <c r="R4" s="35" t="s">
        <v>29</v>
      </c>
      <c r="S4" s="35" t="s">
        <v>30</v>
      </c>
      <c r="T4" s="35" t="s">
        <v>45</v>
      </c>
      <c r="U4" s="35" t="s">
        <v>46</v>
      </c>
      <c r="V4" s="35" t="s">
        <v>47</v>
      </c>
      <c r="W4" s="35" t="s">
        <v>48</v>
      </c>
      <c r="X4" s="35" t="s">
        <v>49</v>
      </c>
      <c r="Y4" s="36" t="s">
        <v>50</v>
      </c>
      <c r="Z4" s="29" t="s">
        <v>31</v>
      </c>
      <c r="AA4" s="35" t="s">
        <v>32</v>
      </c>
      <c r="AB4" s="35" t="s">
        <v>33</v>
      </c>
      <c r="AC4" s="35" t="s">
        <v>34</v>
      </c>
      <c r="AD4" s="35" t="s">
        <v>35</v>
      </c>
      <c r="AE4" s="35" t="s">
        <v>36</v>
      </c>
      <c r="AF4" s="35" t="s">
        <v>37</v>
      </c>
      <c r="AG4" s="35" t="s">
        <v>38</v>
      </c>
      <c r="AH4" s="35" t="s">
        <v>39</v>
      </c>
      <c r="AI4" s="35" t="s">
        <v>40</v>
      </c>
      <c r="AJ4" s="35" t="s">
        <v>41</v>
      </c>
      <c r="AK4" s="35" t="s">
        <v>42</v>
      </c>
      <c r="AL4" s="35" t="s">
        <v>43</v>
      </c>
      <c r="AM4" s="39" t="s">
        <v>44</v>
      </c>
      <c r="AN4" s="155" t="s">
        <v>11</v>
      </c>
      <c r="AO4" s="3" t="s">
        <v>51</v>
      </c>
      <c r="AP4" s="3" t="s">
        <v>52</v>
      </c>
      <c r="AQ4" s="155" t="s">
        <v>54</v>
      </c>
      <c r="AR4" s="155" t="s">
        <v>55</v>
      </c>
      <c r="AS4" s="155" t="s">
        <v>58</v>
      </c>
      <c r="AT4" s="155" t="s">
        <v>13</v>
      </c>
      <c r="AU4" s="106" t="s">
        <v>56</v>
      </c>
      <c r="AV4" s="107" t="s">
        <v>15</v>
      </c>
    </row>
    <row r="5" spans="1:52" ht="14.25" thickBot="1">
      <c r="A5" s="183">
        <f>RANK(AV5,$AV$5:$AV$48)</f>
        <v>4</v>
      </c>
      <c r="B5" s="49">
        <f t="shared" ref="B5:B48" si="0">RANK(AU5,AU$5:AU$48)</f>
        <v>13</v>
      </c>
      <c r="C5" s="193" t="s">
        <v>5</v>
      </c>
      <c r="D5" s="49" t="s">
        <v>81</v>
      </c>
      <c r="E5" s="40"/>
      <c r="F5" s="6"/>
      <c r="G5" s="7"/>
      <c r="H5" s="3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49"/>
      <c r="Z5" s="6"/>
      <c r="AA5" s="7"/>
      <c r="AB5" s="7"/>
      <c r="AC5" s="7"/>
      <c r="AD5" s="38"/>
      <c r="AE5" s="7"/>
      <c r="AF5" s="38"/>
      <c r="AG5" s="7"/>
      <c r="AH5" s="38"/>
      <c r="AI5" s="7"/>
      <c r="AJ5" s="38"/>
      <c r="AK5" s="7"/>
      <c r="AL5" s="38"/>
      <c r="AM5" s="8"/>
      <c r="AN5" s="38">
        <f t="shared" ref="AN5:AN48" si="1">$F$50*F5+$G$50*G5+$H$50*H5+$I$50*I5+$J$50*J5+$K$50*K5+$L$50*L5+$M$50*M5+$N$50*N5+$O$50*O5+$P$50*P5+$Q$50*Q5+$R$50*R5+$S$50*S5+$T$50*T5+$U$50*U5+$V$50*V5+$W$50*W5+$X$50*X5+$Y$50*Y5</f>
        <v>0</v>
      </c>
      <c r="AO5" s="7"/>
      <c r="AP5" s="149">
        <f t="shared" ref="AP5:AP31" si="2">AO5*AN5</f>
        <v>0</v>
      </c>
      <c r="AQ5" s="40">
        <f t="shared" ref="AQ5:AQ48" si="3">$Z$50*Z5+$AA$50*AA5+$AB$50*AB5+$AC$50*AC5+$AD$50*AD5+$AE$50*AE5+$AF$50*AF5+$AG$50*AG5+$AH$50*AH5+$AI$50*AI5+$AJ$50*AJ5+$AK$50*AK5+$AL$50*AL5+$AM$50*AM5</f>
        <v>0</v>
      </c>
      <c r="AR5" s="40">
        <f>AP5+AQ5</f>
        <v>0</v>
      </c>
      <c r="AS5" s="40"/>
      <c r="AT5" s="40"/>
      <c r="AU5" s="145">
        <f t="shared" ref="AU5:AU48" si="4">AR5*AS5-AT5</f>
        <v>0</v>
      </c>
      <c r="AV5" s="190">
        <f>SUM(AU5:AU8)</f>
        <v>1000</v>
      </c>
      <c r="AZ5">
        <f>AU5</f>
        <v>0</v>
      </c>
    </row>
    <row r="6" spans="1:52" ht="14.25" thickBot="1">
      <c r="A6" s="183"/>
      <c r="B6" s="50">
        <f t="shared" si="0"/>
        <v>4</v>
      </c>
      <c r="C6" s="193"/>
      <c r="D6" s="50" t="s">
        <v>82</v>
      </c>
      <c r="E6" s="41"/>
      <c r="F6" s="9">
        <v>1</v>
      </c>
      <c r="G6" s="2"/>
      <c r="H6" s="2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5"/>
      <c r="Z6" s="9"/>
      <c r="AA6" s="2"/>
      <c r="AB6" s="2"/>
      <c r="AC6" s="2">
        <v>1</v>
      </c>
      <c r="AD6" s="25"/>
      <c r="AE6" s="2"/>
      <c r="AF6" s="25"/>
      <c r="AG6" s="2"/>
      <c r="AH6" s="25"/>
      <c r="AI6" s="2"/>
      <c r="AJ6" s="25"/>
      <c r="AK6" s="2"/>
      <c r="AL6" s="25"/>
      <c r="AM6" s="10"/>
      <c r="AN6" s="25">
        <f t="shared" si="1"/>
        <v>200</v>
      </c>
      <c r="AO6" s="2">
        <v>1</v>
      </c>
      <c r="AP6" s="5">
        <f>AO6*AN6</f>
        <v>200</v>
      </c>
      <c r="AQ6" s="41">
        <f t="shared" si="3"/>
        <v>700</v>
      </c>
      <c r="AR6" s="41">
        <f>AP6+AQ6</f>
        <v>900</v>
      </c>
      <c r="AS6" s="41">
        <v>1</v>
      </c>
      <c r="AT6" s="41">
        <v>0</v>
      </c>
      <c r="AU6" s="146">
        <f>AR6*AS6-AT6</f>
        <v>900</v>
      </c>
      <c r="AV6" s="191"/>
      <c r="AZ6">
        <f>AU6</f>
        <v>900</v>
      </c>
    </row>
    <row r="7" spans="1:52" ht="14.25" thickBot="1">
      <c r="A7" s="183"/>
      <c r="B7" s="50">
        <f t="shared" si="0"/>
        <v>10</v>
      </c>
      <c r="C7" s="193"/>
      <c r="D7" s="50" t="s">
        <v>111</v>
      </c>
      <c r="E7" s="41"/>
      <c r="F7" s="9"/>
      <c r="G7" s="2"/>
      <c r="H7" s="2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5"/>
      <c r="Z7" s="9">
        <v>1</v>
      </c>
      <c r="AA7" s="2"/>
      <c r="AB7" s="2"/>
      <c r="AC7" s="2"/>
      <c r="AD7" s="25"/>
      <c r="AE7" s="2"/>
      <c r="AF7" s="25"/>
      <c r="AG7" s="2"/>
      <c r="AH7" s="25"/>
      <c r="AI7" s="2"/>
      <c r="AJ7" s="25"/>
      <c r="AK7" s="2"/>
      <c r="AL7" s="25"/>
      <c r="AM7" s="10"/>
      <c r="AN7" s="25">
        <f t="shared" si="1"/>
        <v>0</v>
      </c>
      <c r="AO7" s="2">
        <v>1</v>
      </c>
      <c r="AP7" s="5">
        <f>AO7*AN7</f>
        <v>0</v>
      </c>
      <c r="AQ7" s="41">
        <f t="shared" si="3"/>
        <v>100</v>
      </c>
      <c r="AR7" s="41">
        <f>AP7+AQ7</f>
        <v>100</v>
      </c>
      <c r="AS7" s="41">
        <v>1</v>
      </c>
      <c r="AT7" s="41">
        <v>0</v>
      </c>
      <c r="AU7" s="146">
        <f>AR7*AS7-AT7</f>
        <v>100</v>
      </c>
      <c r="AV7" s="191"/>
      <c r="AZ7">
        <f>AU7</f>
        <v>100</v>
      </c>
    </row>
    <row r="8" spans="1:52" ht="14.25" thickBot="1">
      <c r="A8" s="183"/>
      <c r="B8" s="51">
        <f t="shared" si="0"/>
        <v>13</v>
      </c>
      <c r="C8" s="193"/>
      <c r="D8" s="51"/>
      <c r="E8" s="42"/>
      <c r="F8" s="47"/>
      <c r="G8" s="48"/>
      <c r="H8" s="1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51"/>
      <c r="Z8" s="26"/>
      <c r="AA8" s="27"/>
      <c r="AB8" s="27"/>
      <c r="AC8" s="27"/>
      <c r="AD8" s="31"/>
      <c r="AE8" s="27"/>
      <c r="AF8" s="31"/>
      <c r="AG8" s="27"/>
      <c r="AH8" s="31"/>
      <c r="AI8" s="27"/>
      <c r="AJ8" s="31"/>
      <c r="AK8" s="27"/>
      <c r="AL8" s="31"/>
      <c r="AM8" s="28"/>
      <c r="AN8" s="31">
        <f t="shared" si="1"/>
        <v>0</v>
      </c>
      <c r="AO8" s="27"/>
      <c r="AP8" s="150">
        <f t="shared" si="2"/>
        <v>0</v>
      </c>
      <c r="AQ8" s="42">
        <f t="shared" si="3"/>
        <v>0</v>
      </c>
      <c r="AR8" s="42">
        <f t="shared" ref="AR8:AR47" si="5">AP8+AQ8</f>
        <v>0</v>
      </c>
      <c r="AS8" s="42"/>
      <c r="AT8" s="42"/>
      <c r="AU8" s="147">
        <f t="shared" si="4"/>
        <v>0</v>
      </c>
      <c r="AV8" s="192"/>
      <c r="AZ8">
        <f t="shared" ref="AZ8:AZ48" si="6">AU8</f>
        <v>0</v>
      </c>
    </row>
    <row r="9" spans="1:52" ht="14.25" thickBot="1">
      <c r="A9" s="183">
        <f>RANK(AV9,$AV$5:$AV$48)</f>
        <v>8</v>
      </c>
      <c r="B9" s="49">
        <f t="shared" si="0"/>
        <v>13</v>
      </c>
      <c r="C9" s="194" t="s">
        <v>6</v>
      </c>
      <c r="D9" s="78"/>
      <c r="E9" s="109"/>
      <c r="F9" s="136"/>
      <c r="G9" s="85"/>
      <c r="H9" s="137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138"/>
      <c r="Z9" s="136"/>
      <c r="AA9" s="85"/>
      <c r="AB9" s="85"/>
      <c r="AC9" s="85"/>
      <c r="AD9" s="137"/>
      <c r="AE9" s="85"/>
      <c r="AF9" s="137"/>
      <c r="AG9" s="85"/>
      <c r="AH9" s="137"/>
      <c r="AI9" s="85"/>
      <c r="AJ9" s="137"/>
      <c r="AK9" s="85"/>
      <c r="AL9" s="137"/>
      <c r="AM9" s="138"/>
      <c r="AN9" s="80">
        <f t="shared" si="1"/>
        <v>0</v>
      </c>
      <c r="AO9" s="82"/>
      <c r="AP9" s="83">
        <f t="shared" si="2"/>
        <v>0</v>
      </c>
      <c r="AQ9" s="140">
        <f t="shared" si="3"/>
        <v>0</v>
      </c>
      <c r="AR9" s="140">
        <f t="shared" si="5"/>
        <v>0</v>
      </c>
      <c r="AS9" s="140"/>
      <c r="AT9" s="141"/>
      <c r="AU9" s="109">
        <f t="shared" si="4"/>
        <v>0</v>
      </c>
      <c r="AV9" s="185">
        <f>SUM(AU9:AU12)</f>
        <v>0</v>
      </c>
      <c r="AZ9">
        <f t="shared" si="6"/>
        <v>0</v>
      </c>
    </row>
    <row r="10" spans="1:52" ht="14.25" thickBot="1">
      <c r="A10" s="183"/>
      <c r="B10" s="50">
        <f t="shared" si="0"/>
        <v>13</v>
      </c>
      <c r="C10" s="195"/>
      <c r="D10" s="89"/>
      <c r="E10" s="110"/>
      <c r="F10" s="87"/>
      <c r="G10" s="84"/>
      <c r="H10" s="88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77"/>
      <c r="Z10" s="87"/>
      <c r="AA10" s="84"/>
      <c r="AB10" s="84"/>
      <c r="AC10" s="84"/>
      <c r="AD10" s="88"/>
      <c r="AE10" s="84"/>
      <c r="AF10" s="88"/>
      <c r="AG10" s="84"/>
      <c r="AH10" s="88"/>
      <c r="AI10" s="84"/>
      <c r="AJ10" s="88"/>
      <c r="AK10" s="84"/>
      <c r="AL10" s="88"/>
      <c r="AM10" s="77"/>
      <c r="AN10" s="87">
        <f t="shared" si="1"/>
        <v>0</v>
      </c>
      <c r="AO10" s="84"/>
      <c r="AP10" s="77">
        <f t="shared" si="2"/>
        <v>0</v>
      </c>
      <c r="AQ10" s="113">
        <f t="shared" si="3"/>
        <v>0</v>
      </c>
      <c r="AR10" s="113">
        <f t="shared" si="5"/>
        <v>0</v>
      </c>
      <c r="AS10" s="113"/>
      <c r="AT10" s="116"/>
      <c r="AU10" s="110">
        <f t="shared" si="4"/>
        <v>0</v>
      </c>
      <c r="AV10" s="186"/>
      <c r="AZ10">
        <f t="shared" si="6"/>
        <v>0</v>
      </c>
    </row>
    <row r="11" spans="1:52" ht="14.25" thickBot="1">
      <c r="A11" s="183"/>
      <c r="B11" s="50">
        <f t="shared" si="0"/>
        <v>13</v>
      </c>
      <c r="C11" s="195"/>
      <c r="D11" s="89"/>
      <c r="E11" s="110"/>
      <c r="F11" s="87"/>
      <c r="G11" s="84"/>
      <c r="H11" s="88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77"/>
      <c r="Z11" s="87"/>
      <c r="AA11" s="84"/>
      <c r="AB11" s="84"/>
      <c r="AC11" s="84"/>
      <c r="AD11" s="88"/>
      <c r="AE11" s="84"/>
      <c r="AF11" s="88"/>
      <c r="AG11" s="84"/>
      <c r="AH11" s="88"/>
      <c r="AI11" s="84"/>
      <c r="AJ11" s="88"/>
      <c r="AK11" s="84"/>
      <c r="AL11" s="88"/>
      <c r="AM11" s="77"/>
      <c r="AN11" s="87">
        <f t="shared" si="1"/>
        <v>0</v>
      </c>
      <c r="AO11" s="84"/>
      <c r="AP11" s="77">
        <f t="shared" si="2"/>
        <v>0</v>
      </c>
      <c r="AQ11" s="113">
        <f t="shared" si="3"/>
        <v>0</v>
      </c>
      <c r="AR11" s="113">
        <f t="shared" si="5"/>
        <v>0</v>
      </c>
      <c r="AS11" s="113"/>
      <c r="AT11" s="116"/>
      <c r="AU11" s="110">
        <f t="shared" si="4"/>
        <v>0</v>
      </c>
      <c r="AV11" s="186"/>
      <c r="AZ11">
        <f t="shared" si="6"/>
        <v>0</v>
      </c>
    </row>
    <row r="12" spans="1:52" ht="14.25" thickBot="1">
      <c r="A12" s="183"/>
      <c r="B12" s="52">
        <f t="shared" si="0"/>
        <v>13</v>
      </c>
      <c r="C12" s="195"/>
      <c r="D12" s="91"/>
      <c r="E12" s="110"/>
      <c r="F12" s="87"/>
      <c r="G12" s="84"/>
      <c r="H12" s="88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77"/>
      <c r="Z12" s="87"/>
      <c r="AA12" s="84"/>
      <c r="AB12" s="84"/>
      <c r="AC12" s="84"/>
      <c r="AD12" s="88"/>
      <c r="AE12" s="84"/>
      <c r="AF12" s="88"/>
      <c r="AG12" s="84"/>
      <c r="AH12" s="88"/>
      <c r="AI12" s="84"/>
      <c r="AJ12" s="88"/>
      <c r="AK12" s="84"/>
      <c r="AL12" s="88"/>
      <c r="AM12" s="77"/>
      <c r="AN12" s="117">
        <f t="shared" si="1"/>
        <v>0</v>
      </c>
      <c r="AO12" s="118"/>
      <c r="AP12" s="119">
        <f t="shared" si="2"/>
        <v>0</v>
      </c>
      <c r="AQ12" s="113">
        <f t="shared" si="3"/>
        <v>0</v>
      </c>
      <c r="AR12" s="113">
        <f t="shared" si="5"/>
        <v>0</v>
      </c>
      <c r="AS12" s="113"/>
      <c r="AT12" s="116"/>
      <c r="AU12" s="110">
        <f t="shared" si="4"/>
        <v>0</v>
      </c>
      <c r="AV12" s="187"/>
      <c r="AZ12">
        <f t="shared" si="6"/>
        <v>0</v>
      </c>
    </row>
    <row r="13" spans="1:52" ht="14.25" thickBot="1">
      <c r="A13" s="183">
        <f>RANK(AV13,$AV$5:$AV$48)</f>
        <v>7</v>
      </c>
      <c r="B13" s="49">
        <f t="shared" si="0"/>
        <v>13</v>
      </c>
      <c r="C13" s="193" t="s">
        <v>64</v>
      </c>
      <c r="D13" s="49" t="s">
        <v>84</v>
      </c>
      <c r="E13" s="33"/>
      <c r="F13" s="6"/>
      <c r="G13" s="7"/>
      <c r="H13" s="38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8"/>
      <c r="Z13" s="6"/>
      <c r="AA13" s="7"/>
      <c r="AB13" s="7"/>
      <c r="AC13" s="7"/>
      <c r="AD13" s="38"/>
      <c r="AE13" s="7"/>
      <c r="AF13" s="38"/>
      <c r="AG13" s="7"/>
      <c r="AH13" s="38"/>
      <c r="AI13" s="7"/>
      <c r="AJ13" s="38"/>
      <c r="AK13" s="7"/>
      <c r="AL13" s="38"/>
      <c r="AM13" s="8"/>
      <c r="AN13" s="6">
        <f t="shared" si="1"/>
        <v>0</v>
      </c>
      <c r="AO13" s="7"/>
      <c r="AP13" s="8">
        <f t="shared" si="2"/>
        <v>0</v>
      </c>
      <c r="AQ13" s="40">
        <f t="shared" si="3"/>
        <v>0</v>
      </c>
      <c r="AR13" s="40">
        <f t="shared" si="5"/>
        <v>0</v>
      </c>
      <c r="AS13" s="40"/>
      <c r="AT13" s="43"/>
      <c r="AU13" s="33">
        <f t="shared" si="4"/>
        <v>0</v>
      </c>
      <c r="AV13" s="190">
        <f>SUM(AU13:AU16)</f>
        <v>390</v>
      </c>
      <c r="AZ13">
        <f t="shared" si="6"/>
        <v>0</v>
      </c>
    </row>
    <row r="14" spans="1:52" ht="14.25" thickBot="1">
      <c r="A14" s="183"/>
      <c r="B14" s="50">
        <f t="shared" si="0"/>
        <v>9</v>
      </c>
      <c r="C14" s="193"/>
      <c r="D14" s="50" t="s">
        <v>85</v>
      </c>
      <c r="E14" s="32"/>
      <c r="F14" s="9"/>
      <c r="G14" s="2">
        <v>1</v>
      </c>
      <c r="H14" s="2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0"/>
      <c r="Z14" s="9"/>
      <c r="AA14" s="2">
        <v>1</v>
      </c>
      <c r="AB14" s="2"/>
      <c r="AC14" s="2"/>
      <c r="AD14" s="25"/>
      <c r="AE14" s="2"/>
      <c r="AF14" s="25"/>
      <c r="AG14" s="2"/>
      <c r="AH14" s="25"/>
      <c r="AI14" s="2"/>
      <c r="AJ14" s="25"/>
      <c r="AK14" s="2"/>
      <c r="AL14" s="25"/>
      <c r="AM14" s="10"/>
      <c r="AN14" s="9">
        <f t="shared" si="1"/>
        <v>700</v>
      </c>
      <c r="AO14" s="2">
        <v>0.5</v>
      </c>
      <c r="AP14" s="10">
        <f t="shared" si="2"/>
        <v>350</v>
      </c>
      <c r="AQ14" s="41">
        <f t="shared" si="3"/>
        <v>200</v>
      </c>
      <c r="AR14" s="41">
        <f t="shared" si="5"/>
        <v>550</v>
      </c>
      <c r="AS14" s="41">
        <v>0.6</v>
      </c>
      <c r="AT14" s="44">
        <v>0</v>
      </c>
      <c r="AU14" s="32">
        <f t="shared" si="4"/>
        <v>330</v>
      </c>
      <c r="AV14" s="191"/>
      <c r="AZ14">
        <f t="shared" si="6"/>
        <v>330</v>
      </c>
    </row>
    <row r="15" spans="1:52" ht="14.25" thickBot="1">
      <c r="A15" s="183"/>
      <c r="B15" s="50">
        <f t="shared" si="0"/>
        <v>11</v>
      </c>
      <c r="C15" s="193"/>
      <c r="D15" s="1" t="s">
        <v>86</v>
      </c>
      <c r="E15" s="32"/>
      <c r="F15" s="9"/>
      <c r="G15" s="2"/>
      <c r="H15" s="2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0"/>
      <c r="Z15" s="9">
        <v>1</v>
      </c>
      <c r="AA15" s="2"/>
      <c r="AB15" s="2"/>
      <c r="AC15" s="2"/>
      <c r="AD15" s="25"/>
      <c r="AE15" s="2"/>
      <c r="AF15" s="25"/>
      <c r="AG15" s="2"/>
      <c r="AH15" s="25"/>
      <c r="AI15" s="2"/>
      <c r="AJ15" s="25"/>
      <c r="AK15" s="2"/>
      <c r="AL15" s="25"/>
      <c r="AM15" s="10"/>
      <c r="AN15" s="9">
        <f t="shared" si="1"/>
        <v>0</v>
      </c>
      <c r="AO15" s="2">
        <v>1</v>
      </c>
      <c r="AP15" s="10">
        <f t="shared" si="2"/>
        <v>0</v>
      </c>
      <c r="AQ15" s="41">
        <f t="shared" si="3"/>
        <v>100</v>
      </c>
      <c r="AR15" s="41">
        <f t="shared" si="5"/>
        <v>100</v>
      </c>
      <c r="AS15" s="41">
        <v>0.6</v>
      </c>
      <c r="AT15" s="44">
        <v>0</v>
      </c>
      <c r="AU15" s="32">
        <f t="shared" si="4"/>
        <v>60</v>
      </c>
      <c r="AV15" s="191"/>
      <c r="AZ15">
        <f t="shared" si="6"/>
        <v>60</v>
      </c>
    </row>
    <row r="16" spans="1:52" ht="14.25" thickBot="1">
      <c r="A16" s="183"/>
      <c r="B16" s="52">
        <f t="shared" si="0"/>
        <v>13</v>
      </c>
      <c r="C16" s="193"/>
      <c r="D16" s="51"/>
      <c r="E16" s="32"/>
      <c r="F16" s="9"/>
      <c r="G16" s="2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0"/>
      <c r="Z16" s="9"/>
      <c r="AA16" s="2"/>
      <c r="AB16" s="2"/>
      <c r="AC16" s="2"/>
      <c r="AD16" s="25"/>
      <c r="AE16" s="2"/>
      <c r="AF16" s="25"/>
      <c r="AG16" s="2"/>
      <c r="AH16" s="25"/>
      <c r="AI16" s="2"/>
      <c r="AJ16" s="25"/>
      <c r="AK16" s="2"/>
      <c r="AL16" s="25"/>
      <c r="AM16" s="10"/>
      <c r="AN16" s="26">
        <f t="shared" si="1"/>
        <v>0</v>
      </c>
      <c r="AO16" s="27"/>
      <c r="AP16" s="28">
        <f t="shared" si="2"/>
        <v>0</v>
      </c>
      <c r="AQ16" s="45">
        <f t="shared" si="3"/>
        <v>0</v>
      </c>
      <c r="AR16" s="41">
        <f t="shared" si="5"/>
        <v>0</v>
      </c>
      <c r="AS16" s="41"/>
      <c r="AT16" s="44"/>
      <c r="AU16" s="46">
        <f t="shared" si="4"/>
        <v>0</v>
      </c>
      <c r="AV16" s="192"/>
      <c r="AZ16">
        <f t="shared" si="6"/>
        <v>0</v>
      </c>
    </row>
    <row r="17" spans="1:52" ht="14.25" thickBot="1">
      <c r="A17" s="184">
        <f>RANK(AV17,$AV$5:$AV$48)</f>
        <v>3</v>
      </c>
      <c r="B17" s="53">
        <f t="shared" si="0"/>
        <v>13</v>
      </c>
      <c r="C17" s="196" t="s">
        <v>3</v>
      </c>
      <c r="D17" s="97" t="s">
        <v>87</v>
      </c>
      <c r="E17" s="111"/>
      <c r="F17" s="80"/>
      <c r="G17" s="82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3"/>
      <c r="Z17" s="80"/>
      <c r="AA17" s="82"/>
      <c r="AB17" s="82"/>
      <c r="AC17" s="82"/>
      <c r="AD17" s="81"/>
      <c r="AE17" s="82"/>
      <c r="AF17" s="81"/>
      <c r="AG17" s="82"/>
      <c r="AH17" s="81"/>
      <c r="AI17" s="82"/>
      <c r="AJ17" s="81"/>
      <c r="AK17" s="82"/>
      <c r="AL17" s="81"/>
      <c r="AM17" s="83"/>
      <c r="AN17" s="80">
        <f t="shared" si="1"/>
        <v>0</v>
      </c>
      <c r="AO17" s="82">
        <v>0.5</v>
      </c>
      <c r="AP17" s="83">
        <f t="shared" si="2"/>
        <v>0</v>
      </c>
      <c r="AQ17" s="112">
        <f t="shared" si="3"/>
        <v>0</v>
      </c>
      <c r="AR17" s="112">
        <f t="shared" si="5"/>
        <v>0</v>
      </c>
      <c r="AS17" s="112">
        <v>1</v>
      </c>
      <c r="AT17" s="115">
        <v>0</v>
      </c>
      <c r="AU17" s="111">
        <f t="shared" si="4"/>
        <v>0</v>
      </c>
      <c r="AV17" s="188">
        <f>SUM(AU17:AU21)</f>
        <v>2100</v>
      </c>
      <c r="AZ17">
        <f t="shared" si="6"/>
        <v>0</v>
      </c>
    </row>
    <row r="18" spans="1:52" ht="14.25" thickBot="1">
      <c r="A18" s="184"/>
      <c r="B18" s="50">
        <f t="shared" si="0"/>
        <v>3</v>
      </c>
      <c r="C18" s="196"/>
      <c r="D18" s="98" t="s">
        <v>88</v>
      </c>
      <c r="E18" s="110"/>
      <c r="F18" s="87"/>
      <c r="G18" s="84"/>
      <c r="H18" s="88">
        <v>1</v>
      </c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77"/>
      <c r="Z18" s="87"/>
      <c r="AA18" s="84"/>
      <c r="AB18" s="84"/>
      <c r="AC18" s="84"/>
      <c r="AD18" s="88"/>
      <c r="AE18" s="84">
        <v>1</v>
      </c>
      <c r="AF18" s="88"/>
      <c r="AG18" s="84"/>
      <c r="AH18" s="88"/>
      <c r="AI18" s="84"/>
      <c r="AJ18" s="88"/>
      <c r="AK18" s="84"/>
      <c r="AL18" s="88"/>
      <c r="AM18" s="77"/>
      <c r="AN18" s="87">
        <f t="shared" si="1"/>
        <v>1000</v>
      </c>
      <c r="AO18" s="84">
        <v>0.5</v>
      </c>
      <c r="AP18" s="77">
        <f t="shared" si="2"/>
        <v>500</v>
      </c>
      <c r="AQ18" s="113">
        <f t="shared" si="3"/>
        <v>1600</v>
      </c>
      <c r="AR18" s="113">
        <f t="shared" si="5"/>
        <v>2100</v>
      </c>
      <c r="AS18" s="113">
        <v>1</v>
      </c>
      <c r="AT18" s="116">
        <v>0</v>
      </c>
      <c r="AU18" s="110">
        <f t="shared" si="4"/>
        <v>2100</v>
      </c>
      <c r="AV18" s="186"/>
      <c r="AZ18">
        <f t="shared" si="6"/>
        <v>2100</v>
      </c>
    </row>
    <row r="19" spans="1:52" ht="14.25" thickBot="1">
      <c r="A19" s="184"/>
      <c r="B19" s="52">
        <f t="shared" si="0"/>
        <v>13</v>
      </c>
      <c r="C19" s="196"/>
      <c r="D19" s="98" t="s">
        <v>89</v>
      </c>
      <c r="E19" s="110"/>
      <c r="F19" s="87"/>
      <c r="G19" s="84"/>
      <c r="H19" s="88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77"/>
      <c r="Z19" s="87"/>
      <c r="AA19" s="84"/>
      <c r="AB19" s="84"/>
      <c r="AC19" s="84"/>
      <c r="AD19" s="88"/>
      <c r="AE19" s="84"/>
      <c r="AF19" s="88"/>
      <c r="AG19" s="84"/>
      <c r="AH19" s="88"/>
      <c r="AI19" s="84"/>
      <c r="AJ19" s="88"/>
      <c r="AK19" s="84"/>
      <c r="AL19" s="88"/>
      <c r="AM19" s="77"/>
      <c r="AN19" s="87">
        <f t="shared" si="1"/>
        <v>0</v>
      </c>
      <c r="AO19" s="84"/>
      <c r="AP19" s="77">
        <f t="shared" si="2"/>
        <v>0</v>
      </c>
      <c r="AQ19" s="113">
        <f t="shared" si="3"/>
        <v>0</v>
      </c>
      <c r="AR19" s="113">
        <f t="shared" si="5"/>
        <v>0</v>
      </c>
      <c r="AS19" s="113"/>
      <c r="AT19" s="116"/>
      <c r="AU19" s="110">
        <f t="shared" si="4"/>
        <v>0</v>
      </c>
      <c r="AV19" s="186"/>
      <c r="AZ19">
        <f t="shared" si="6"/>
        <v>0</v>
      </c>
    </row>
    <row r="20" spans="1:52" ht="14.25" thickBot="1">
      <c r="A20" s="184"/>
      <c r="B20" s="52">
        <f t="shared" si="0"/>
        <v>13</v>
      </c>
      <c r="C20" s="196"/>
      <c r="D20" s="100" t="s">
        <v>91</v>
      </c>
      <c r="E20" s="110"/>
      <c r="F20" s="87"/>
      <c r="G20" s="84"/>
      <c r="H20" s="88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77"/>
      <c r="Z20" s="87"/>
      <c r="AA20" s="84"/>
      <c r="AB20" s="84"/>
      <c r="AC20" s="84"/>
      <c r="AD20" s="88"/>
      <c r="AE20" s="84"/>
      <c r="AF20" s="88"/>
      <c r="AG20" s="84"/>
      <c r="AH20" s="88"/>
      <c r="AI20" s="84"/>
      <c r="AJ20" s="88"/>
      <c r="AK20" s="84"/>
      <c r="AL20" s="88"/>
      <c r="AM20" s="77"/>
      <c r="AN20" s="142"/>
      <c r="AO20" s="143"/>
      <c r="AP20" s="92"/>
      <c r="AQ20" s="113"/>
      <c r="AR20" s="113"/>
      <c r="AS20" s="113"/>
      <c r="AT20" s="116"/>
      <c r="AU20" s="110"/>
      <c r="AV20" s="189"/>
    </row>
    <row r="21" spans="1:52" ht="14.25" thickBot="1">
      <c r="A21" s="184"/>
      <c r="B21" s="51">
        <f t="shared" si="0"/>
        <v>13</v>
      </c>
      <c r="C21" s="196"/>
      <c r="D21" s="99" t="s">
        <v>90</v>
      </c>
      <c r="E21" s="110"/>
      <c r="F21" s="87"/>
      <c r="G21" s="84"/>
      <c r="H21" s="88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77"/>
      <c r="Z21" s="87"/>
      <c r="AA21" s="84"/>
      <c r="AB21" s="84"/>
      <c r="AC21" s="84"/>
      <c r="AD21" s="88"/>
      <c r="AE21" s="84"/>
      <c r="AF21" s="88"/>
      <c r="AG21" s="84"/>
      <c r="AH21" s="88"/>
      <c r="AI21" s="84"/>
      <c r="AJ21" s="88"/>
      <c r="AK21" s="84"/>
      <c r="AL21" s="88"/>
      <c r="AM21" s="77"/>
      <c r="AN21" s="117">
        <f t="shared" si="1"/>
        <v>0</v>
      </c>
      <c r="AO21" s="118"/>
      <c r="AP21" s="119">
        <f t="shared" si="2"/>
        <v>0</v>
      </c>
      <c r="AQ21" s="113">
        <f t="shared" si="3"/>
        <v>0</v>
      </c>
      <c r="AR21" s="113">
        <f t="shared" si="5"/>
        <v>0</v>
      </c>
      <c r="AS21" s="113"/>
      <c r="AT21" s="116"/>
      <c r="AU21" s="110">
        <f t="shared" si="4"/>
        <v>0</v>
      </c>
      <c r="AV21" s="189"/>
      <c r="AZ21">
        <f t="shared" si="6"/>
        <v>0</v>
      </c>
    </row>
    <row r="22" spans="1:52" ht="14.25" thickBot="1">
      <c r="A22" s="184">
        <f>RANK(AV22,$AV$5:$AV$48)</f>
        <v>1</v>
      </c>
      <c r="B22" s="49">
        <f t="shared" si="0"/>
        <v>13</v>
      </c>
      <c r="C22" s="197" t="s">
        <v>4</v>
      </c>
      <c r="D22" s="56" t="s">
        <v>92</v>
      </c>
      <c r="E22" s="120"/>
      <c r="F22" s="60"/>
      <c r="G22" s="61"/>
      <c r="H22" s="68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121"/>
      <c r="Z22" s="60"/>
      <c r="AA22" s="61"/>
      <c r="AB22" s="61"/>
      <c r="AC22" s="61"/>
      <c r="AD22" s="68"/>
      <c r="AE22" s="61"/>
      <c r="AF22" s="68"/>
      <c r="AG22" s="61"/>
      <c r="AH22" s="68"/>
      <c r="AI22" s="61"/>
      <c r="AJ22" s="68"/>
      <c r="AK22" s="61"/>
      <c r="AL22" s="68"/>
      <c r="AM22" s="121"/>
      <c r="AN22" s="122">
        <f t="shared" si="1"/>
        <v>0</v>
      </c>
      <c r="AO22" s="75">
        <v>0.5</v>
      </c>
      <c r="AP22" s="123">
        <f t="shared" si="2"/>
        <v>0</v>
      </c>
      <c r="AQ22" s="124">
        <f t="shared" si="3"/>
        <v>0</v>
      </c>
      <c r="AR22" s="124">
        <f t="shared" si="5"/>
        <v>0</v>
      </c>
      <c r="AS22" s="124">
        <v>1</v>
      </c>
      <c r="AT22" s="125">
        <v>0</v>
      </c>
      <c r="AU22" s="120">
        <f t="shared" si="4"/>
        <v>0</v>
      </c>
      <c r="AV22" s="198">
        <f>SUM(AU22:AU26)</f>
        <v>3650</v>
      </c>
      <c r="AZ22">
        <f t="shared" si="6"/>
        <v>0</v>
      </c>
    </row>
    <row r="23" spans="1:52" ht="14.25" thickBot="1">
      <c r="A23" s="184"/>
      <c r="B23" s="50">
        <f t="shared" si="0"/>
        <v>1</v>
      </c>
      <c r="C23" s="197"/>
      <c r="D23" s="57" t="s">
        <v>93</v>
      </c>
      <c r="E23" s="108"/>
      <c r="F23" s="64"/>
      <c r="G23" s="62">
        <v>1</v>
      </c>
      <c r="H23" s="69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26"/>
      <c r="Z23" s="64"/>
      <c r="AA23" s="62"/>
      <c r="AB23" s="62"/>
      <c r="AC23" s="62"/>
      <c r="AD23" s="69"/>
      <c r="AE23" s="62"/>
      <c r="AF23" s="69"/>
      <c r="AG23" s="62">
        <v>1</v>
      </c>
      <c r="AH23" s="69"/>
      <c r="AI23" s="62"/>
      <c r="AJ23" s="69"/>
      <c r="AK23" s="62"/>
      <c r="AL23" s="69"/>
      <c r="AM23" s="126"/>
      <c r="AN23" s="64">
        <f t="shared" si="1"/>
        <v>700</v>
      </c>
      <c r="AO23" s="62">
        <v>0.5</v>
      </c>
      <c r="AP23" s="126">
        <f t="shared" si="2"/>
        <v>350</v>
      </c>
      <c r="AQ23" s="127">
        <f t="shared" si="3"/>
        <v>2900</v>
      </c>
      <c r="AR23" s="127">
        <f t="shared" si="5"/>
        <v>3250</v>
      </c>
      <c r="AS23" s="127">
        <v>1</v>
      </c>
      <c r="AT23" s="128">
        <v>0</v>
      </c>
      <c r="AU23" s="108">
        <f t="shared" si="4"/>
        <v>3250</v>
      </c>
      <c r="AV23" s="199"/>
      <c r="AZ23">
        <f t="shared" si="6"/>
        <v>3250</v>
      </c>
    </row>
    <row r="24" spans="1:52" ht="14.25" thickBot="1">
      <c r="A24" s="184"/>
      <c r="B24" s="50"/>
      <c r="C24" s="197"/>
      <c r="D24" s="57" t="s">
        <v>94</v>
      </c>
      <c r="E24" s="108"/>
      <c r="F24" s="64"/>
      <c r="G24" s="62"/>
      <c r="H24" s="69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126"/>
      <c r="Z24" s="64"/>
      <c r="AA24" s="62"/>
      <c r="AB24" s="62"/>
      <c r="AC24" s="62"/>
      <c r="AD24" s="69"/>
      <c r="AE24" s="62"/>
      <c r="AF24" s="69"/>
      <c r="AG24" s="62"/>
      <c r="AH24" s="69"/>
      <c r="AI24" s="62"/>
      <c r="AJ24" s="69"/>
      <c r="AK24" s="62"/>
      <c r="AL24" s="69"/>
      <c r="AM24" s="126"/>
      <c r="AN24" s="64"/>
      <c r="AO24" s="62"/>
      <c r="AP24" s="126"/>
      <c r="AQ24" s="127"/>
      <c r="AR24" s="127"/>
      <c r="AS24" s="127"/>
      <c r="AT24" s="128"/>
      <c r="AU24" s="108"/>
      <c r="AV24" s="199"/>
    </row>
    <row r="25" spans="1:52" ht="14.25" thickBot="1">
      <c r="A25" s="184"/>
      <c r="B25" s="50">
        <f t="shared" si="0"/>
        <v>13</v>
      </c>
      <c r="C25" s="197"/>
      <c r="D25" s="57" t="s">
        <v>95</v>
      </c>
      <c r="E25" s="108"/>
      <c r="F25" s="64"/>
      <c r="G25" s="62"/>
      <c r="H25" s="69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126"/>
      <c r="Z25" s="64"/>
      <c r="AA25" s="62"/>
      <c r="AB25" s="62"/>
      <c r="AC25" s="62"/>
      <c r="AD25" s="69"/>
      <c r="AE25" s="62"/>
      <c r="AF25" s="69"/>
      <c r="AG25" s="62"/>
      <c r="AH25" s="69"/>
      <c r="AI25" s="62"/>
      <c r="AJ25" s="69"/>
      <c r="AK25" s="62"/>
      <c r="AL25" s="69"/>
      <c r="AM25" s="126"/>
      <c r="AN25" s="64">
        <f t="shared" si="1"/>
        <v>0</v>
      </c>
      <c r="AO25" s="62"/>
      <c r="AP25" s="126">
        <f t="shared" si="2"/>
        <v>0</v>
      </c>
      <c r="AQ25" s="127">
        <f t="shared" si="3"/>
        <v>0</v>
      </c>
      <c r="AR25" s="127">
        <f t="shared" si="5"/>
        <v>0</v>
      </c>
      <c r="AS25" s="127"/>
      <c r="AT25" s="128"/>
      <c r="AU25" s="108">
        <f t="shared" si="4"/>
        <v>0</v>
      </c>
      <c r="AV25" s="199"/>
      <c r="AZ25">
        <f t="shared" si="6"/>
        <v>0</v>
      </c>
    </row>
    <row r="26" spans="1:52" ht="14.25" thickBot="1">
      <c r="A26" s="184"/>
      <c r="B26" s="51">
        <f t="shared" si="0"/>
        <v>7</v>
      </c>
      <c r="C26" s="197"/>
      <c r="D26" s="58" t="s">
        <v>96</v>
      </c>
      <c r="E26" s="108"/>
      <c r="F26" s="64">
        <v>1</v>
      </c>
      <c r="G26" s="62"/>
      <c r="H26" s="69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126"/>
      <c r="Z26" s="64"/>
      <c r="AA26" s="62">
        <v>1</v>
      </c>
      <c r="AB26" s="62"/>
      <c r="AC26" s="62"/>
      <c r="AD26" s="69"/>
      <c r="AE26" s="62"/>
      <c r="AF26" s="69"/>
      <c r="AG26" s="62"/>
      <c r="AH26" s="69"/>
      <c r="AI26" s="62"/>
      <c r="AJ26" s="69"/>
      <c r="AK26" s="62"/>
      <c r="AL26" s="69"/>
      <c r="AM26" s="126"/>
      <c r="AN26" s="129">
        <f t="shared" si="1"/>
        <v>200</v>
      </c>
      <c r="AO26" s="130">
        <v>1</v>
      </c>
      <c r="AP26" s="131">
        <f t="shared" si="2"/>
        <v>200</v>
      </c>
      <c r="AQ26" s="127">
        <f t="shared" si="3"/>
        <v>200</v>
      </c>
      <c r="AR26" s="127">
        <f t="shared" si="5"/>
        <v>400</v>
      </c>
      <c r="AS26" s="127">
        <v>1</v>
      </c>
      <c r="AT26" s="128">
        <v>0</v>
      </c>
      <c r="AU26" s="173">
        <f t="shared" si="4"/>
        <v>400</v>
      </c>
      <c r="AV26" s="200"/>
      <c r="AZ26">
        <f t="shared" si="6"/>
        <v>400</v>
      </c>
    </row>
    <row r="27" spans="1:52" ht="14.25" thickBot="1">
      <c r="A27" s="184">
        <f>RANK(AV27,$AV$5:$AV$48)</f>
        <v>2</v>
      </c>
      <c r="B27" s="49">
        <f t="shared" si="0"/>
        <v>7</v>
      </c>
      <c r="C27" s="196" t="s">
        <v>7</v>
      </c>
      <c r="D27" s="97" t="s">
        <v>97</v>
      </c>
      <c r="E27" s="111"/>
      <c r="F27" s="80">
        <v>1</v>
      </c>
      <c r="G27" s="82"/>
      <c r="H27" s="81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3"/>
      <c r="Z27" s="80"/>
      <c r="AA27" s="82">
        <v>1</v>
      </c>
      <c r="AB27" s="82"/>
      <c r="AC27" s="82"/>
      <c r="AD27" s="81"/>
      <c r="AE27" s="82"/>
      <c r="AF27" s="81"/>
      <c r="AG27" s="82"/>
      <c r="AH27" s="81"/>
      <c r="AI27" s="82"/>
      <c r="AJ27" s="81"/>
      <c r="AK27" s="82"/>
      <c r="AL27" s="81"/>
      <c r="AM27" s="83"/>
      <c r="AN27" s="80">
        <f t="shared" si="1"/>
        <v>200</v>
      </c>
      <c r="AO27" s="82">
        <v>1</v>
      </c>
      <c r="AP27" s="83">
        <f t="shared" si="2"/>
        <v>200</v>
      </c>
      <c r="AQ27" s="112">
        <f t="shared" si="3"/>
        <v>200</v>
      </c>
      <c r="AR27" s="112">
        <f t="shared" si="5"/>
        <v>400</v>
      </c>
      <c r="AS27" s="112">
        <v>1</v>
      </c>
      <c r="AT27" s="115">
        <v>0</v>
      </c>
      <c r="AU27" s="111">
        <f t="shared" si="4"/>
        <v>400</v>
      </c>
      <c r="AV27" s="188">
        <f>SUM(AU27:AU30)</f>
        <v>3000</v>
      </c>
      <c r="AZ27">
        <f t="shared" si="6"/>
        <v>400</v>
      </c>
    </row>
    <row r="28" spans="1:52" ht="14.25" thickBot="1">
      <c r="A28" s="184"/>
      <c r="B28" s="50">
        <f t="shared" si="0"/>
        <v>2</v>
      </c>
      <c r="C28" s="196"/>
      <c r="D28" s="98" t="s">
        <v>98</v>
      </c>
      <c r="E28" s="110"/>
      <c r="F28" s="87"/>
      <c r="G28" s="84"/>
      <c r="H28" s="88">
        <v>1</v>
      </c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77"/>
      <c r="Z28" s="87"/>
      <c r="AA28" s="84"/>
      <c r="AB28" s="84"/>
      <c r="AC28" s="84"/>
      <c r="AD28" s="88"/>
      <c r="AE28" s="84">
        <v>1</v>
      </c>
      <c r="AF28" s="88"/>
      <c r="AG28" s="84"/>
      <c r="AH28" s="88"/>
      <c r="AI28" s="84"/>
      <c r="AJ28" s="88"/>
      <c r="AK28" s="84"/>
      <c r="AL28" s="88"/>
      <c r="AM28" s="77"/>
      <c r="AN28" s="87">
        <f t="shared" si="1"/>
        <v>1000</v>
      </c>
      <c r="AO28" s="84">
        <v>1</v>
      </c>
      <c r="AP28" s="77">
        <f t="shared" si="2"/>
        <v>1000</v>
      </c>
      <c r="AQ28" s="113">
        <f t="shared" si="3"/>
        <v>1600</v>
      </c>
      <c r="AR28" s="113">
        <f t="shared" si="5"/>
        <v>2600</v>
      </c>
      <c r="AS28" s="113">
        <v>1</v>
      </c>
      <c r="AT28" s="116">
        <v>0</v>
      </c>
      <c r="AU28" s="109">
        <f t="shared" si="4"/>
        <v>2600</v>
      </c>
      <c r="AV28" s="186"/>
      <c r="AZ28">
        <f t="shared" si="6"/>
        <v>2600</v>
      </c>
    </row>
    <row r="29" spans="1:52" ht="14.25" thickBot="1">
      <c r="A29" s="184"/>
      <c r="B29" s="50">
        <f t="shared" si="0"/>
        <v>13</v>
      </c>
      <c r="C29" s="196"/>
      <c r="D29" s="98"/>
      <c r="E29" s="110"/>
      <c r="F29" s="87"/>
      <c r="G29" s="84"/>
      <c r="H29" s="88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77"/>
      <c r="Z29" s="87"/>
      <c r="AA29" s="84"/>
      <c r="AB29" s="84"/>
      <c r="AC29" s="84"/>
      <c r="AD29" s="88"/>
      <c r="AE29" s="84"/>
      <c r="AF29" s="88"/>
      <c r="AG29" s="84"/>
      <c r="AH29" s="88"/>
      <c r="AI29" s="84"/>
      <c r="AJ29" s="88"/>
      <c r="AK29" s="84"/>
      <c r="AL29" s="88"/>
      <c r="AM29" s="77"/>
      <c r="AN29" s="87">
        <f t="shared" si="1"/>
        <v>0</v>
      </c>
      <c r="AO29" s="84"/>
      <c r="AP29" s="77">
        <f t="shared" si="2"/>
        <v>0</v>
      </c>
      <c r="AQ29" s="113">
        <f t="shared" si="3"/>
        <v>0</v>
      </c>
      <c r="AR29" s="113">
        <f t="shared" si="5"/>
        <v>0</v>
      </c>
      <c r="AS29" s="113"/>
      <c r="AT29" s="116"/>
      <c r="AU29" s="109">
        <f t="shared" si="4"/>
        <v>0</v>
      </c>
      <c r="AV29" s="186"/>
      <c r="AZ29">
        <f t="shared" si="6"/>
        <v>0</v>
      </c>
    </row>
    <row r="30" spans="1:52" ht="14.25" thickBot="1">
      <c r="A30" s="184"/>
      <c r="B30" s="51">
        <f t="shared" si="0"/>
        <v>13</v>
      </c>
      <c r="C30" s="196"/>
      <c r="D30" s="99"/>
      <c r="E30" s="110"/>
      <c r="F30" s="87"/>
      <c r="G30" s="84"/>
      <c r="H30" s="88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77"/>
      <c r="Z30" s="87"/>
      <c r="AA30" s="84"/>
      <c r="AB30" s="84"/>
      <c r="AC30" s="84"/>
      <c r="AD30" s="88"/>
      <c r="AE30" s="84"/>
      <c r="AF30" s="88"/>
      <c r="AG30" s="84"/>
      <c r="AH30" s="88"/>
      <c r="AI30" s="84"/>
      <c r="AJ30" s="88"/>
      <c r="AK30" s="84"/>
      <c r="AL30" s="88"/>
      <c r="AM30" s="77"/>
      <c r="AN30" s="117">
        <f t="shared" si="1"/>
        <v>0</v>
      </c>
      <c r="AO30" s="118"/>
      <c r="AP30" s="119">
        <f t="shared" si="2"/>
        <v>0</v>
      </c>
      <c r="AQ30" s="113">
        <f t="shared" si="3"/>
        <v>0</v>
      </c>
      <c r="AR30" s="113">
        <f t="shared" si="5"/>
        <v>0</v>
      </c>
      <c r="AS30" s="113"/>
      <c r="AT30" s="116"/>
      <c r="AU30" s="110">
        <f t="shared" si="4"/>
        <v>0</v>
      </c>
      <c r="AV30" s="189"/>
      <c r="AZ30">
        <f t="shared" si="6"/>
        <v>0</v>
      </c>
    </row>
    <row r="31" spans="1:52" ht="14.25" thickBot="1">
      <c r="A31" s="184">
        <f>RANK(AV31,$AV$5:$AV$48)</f>
        <v>8</v>
      </c>
      <c r="B31" s="49">
        <f t="shared" si="0"/>
        <v>13</v>
      </c>
      <c r="C31" s="197" t="s">
        <v>8</v>
      </c>
      <c r="D31" s="57" t="s">
        <v>99</v>
      </c>
      <c r="E31" s="120"/>
      <c r="F31" s="60"/>
      <c r="G31" s="61"/>
      <c r="H31" s="68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121"/>
      <c r="Z31" s="60"/>
      <c r="AA31" s="61"/>
      <c r="AB31" s="61"/>
      <c r="AC31" s="61"/>
      <c r="AD31" s="68"/>
      <c r="AE31" s="61"/>
      <c r="AF31" s="68"/>
      <c r="AG31" s="61"/>
      <c r="AH31" s="68"/>
      <c r="AI31" s="61"/>
      <c r="AJ31" s="68"/>
      <c r="AK31" s="61"/>
      <c r="AL31" s="68"/>
      <c r="AM31" s="121"/>
      <c r="AN31" s="122">
        <f t="shared" si="1"/>
        <v>0</v>
      </c>
      <c r="AO31" s="75"/>
      <c r="AP31" s="123">
        <f t="shared" si="2"/>
        <v>0</v>
      </c>
      <c r="AQ31" s="124">
        <f t="shared" si="3"/>
        <v>0</v>
      </c>
      <c r="AR31" s="124">
        <f t="shared" si="5"/>
        <v>0</v>
      </c>
      <c r="AS31" s="124"/>
      <c r="AT31" s="125"/>
      <c r="AU31" s="120">
        <f t="shared" si="4"/>
        <v>0</v>
      </c>
      <c r="AV31" s="198">
        <f>SUM(AU31:AU34)</f>
        <v>0</v>
      </c>
      <c r="AZ31">
        <f t="shared" si="6"/>
        <v>0</v>
      </c>
    </row>
    <row r="32" spans="1:52" ht="14.25" thickBot="1">
      <c r="A32" s="184"/>
      <c r="B32" s="50">
        <f t="shared" si="0"/>
        <v>13</v>
      </c>
      <c r="C32" s="197"/>
      <c r="D32" s="57" t="s">
        <v>100</v>
      </c>
      <c r="E32" s="108"/>
      <c r="F32" s="64"/>
      <c r="G32" s="62"/>
      <c r="H32" s="69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126"/>
      <c r="Z32" s="64"/>
      <c r="AA32" s="62"/>
      <c r="AB32" s="62"/>
      <c r="AC32" s="62"/>
      <c r="AD32" s="69"/>
      <c r="AE32" s="62"/>
      <c r="AF32" s="69"/>
      <c r="AG32" s="62"/>
      <c r="AH32" s="69"/>
      <c r="AI32" s="62"/>
      <c r="AJ32" s="69"/>
      <c r="AK32" s="62"/>
      <c r="AL32" s="69"/>
      <c r="AM32" s="126"/>
      <c r="AN32" s="64">
        <f t="shared" si="1"/>
        <v>0</v>
      </c>
      <c r="AO32" s="62">
        <v>1</v>
      </c>
      <c r="AP32" s="126">
        <f>AO32*AN32</f>
        <v>0</v>
      </c>
      <c r="AQ32" s="127">
        <f t="shared" si="3"/>
        <v>0</v>
      </c>
      <c r="AR32" s="127">
        <f t="shared" si="5"/>
        <v>0</v>
      </c>
      <c r="AS32" s="127">
        <v>0.6</v>
      </c>
      <c r="AT32" s="128"/>
      <c r="AU32" s="108">
        <f t="shared" si="4"/>
        <v>0</v>
      </c>
      <c r="AV32" s="199"/>
      <c r="AZ32">
        <f t="shared" si="6"/>
        <v>0</v>
      </c>
    </row>
    <row r="33" spans="1:52" ht="14.25" thickBot="1">
      <c r="A33" s="184"/>
      <c r="B33" s="50">
        <f t="shared" si="0"/>
        <v>13</v>
      </c>
      <c r="C33" s="197"/>
      <c r="D33" s="172"/>
      <c r="E33" s="108"/>
      <c r="F33" s="64"/>
      <c r="G33" s="62"/>
      <c r="H33" s="69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126"/>
      <c r="Z33" s="64"/>
      <c r="AA33" s="62"/>
      <c r="AB33" s="62"/>
      <c r="AC33" s="62"/>
      <c r="AD33" s="69"/>
      <c r="AE33" s="62"/>
      <c r="AF33" s="69"/>
      <c r="AG33" s="62"/>
      <c r="AH33" s="69"/>
      <c r="AI33" s="62"/>
      <c r="AJ33" s="69"/>
      <c r="AK33" s="62"/>
      <c r="AL33" s="69"/>
      <c r="AM33" s="126"/>
      <c r="AN33" s="64">
        <f t="shared" si="1"/>
        <v>0</v>
      </c>
      <c r="AO33" s="62"/>
      <c r="AP33" s="126">
        <f t="shared" ref="AP33:AP47" si="7">AO33*AN33</f>
        <v>0</v>
      </c>
      <c r="AQ33" s="127">
        <f t="shared" si="3"/>
        <v>0</v>
      </c>
      <c r="AR33" s="127">
        <f t="shared" si="5"/>
        <v>0</v>
      </c>
      <c r="AS33" s="127"/>
      <c r="AT33" s="128"/>
      <c r="AU33" s="108">
        <f t="shared" si="4"/>
        <v>0</v>
      </c>
      <c r="AV33" s="199"/>
      <c r="AZ33">
        <f t="shared" si="6"/>
        <v>0</v>
      </c>
    </row>
    <row r="34" spans="1:52" ht="14.25" thickBot="1">
      <c r="A34" s="184"/>
      <c r="B34" s="51">
        <f t="shared" si="0"/>
        <v>13</v>
      </c>
      <c r="C34" s="197"/>
      <c r="D34" s="58"/>
      <c r="E34" s="108"/>
      <c r="F34" s="64"/>
      <c r="G34" s="62"/>
      <c r="H34" s="69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126"/>
      <c r="Z34" s="132"/>
      <c r="AA34" s="133"/>
      <c r="AB34" s="133"/>
      <c r="AC34" s="133"/>
      <c r="AD34" s="134"/>
      <c r="AE34" s="133"/>
      <c r="AF34" s="134"/>
      <c r="AG34" s="133"/>
      <c r="AH34" s="134"/>
      <c r="AI34" s="133"/>
      <c r="AJ34" s="134"/>
      <c r="AK34" s="133"/>
      <c r="AL34" s="134"/>
      <c r="AM34" s="135"/>
      <c r="AN34" s="129">
        <f t="shared" si="1"/>
        <v>0</v>
      </c>
      <c r="AO34" s="130"/>
      <c r="AP34" s="131">
        <f t="shared" si="7"/>
        <v>0</v>
      </c>
      <c r="AQ34" s="127">
        <f t="shared" si="3"/>
        <v>0</v>
      </c>
      <c r="AR34" s="127">
        <f t="shared" si="5"/>
        <v>0</v>
      </c>
      <c r="AS34" s="127"/>
      <c r="AT34" s="128"/>
      <c r="AU34" s="108">
        <f t="shared" si="4"/>
        <v>0</v>
      </c>
      <c r="AV34" s="200"/>
      <c r="AZ34">
        <f t="shared" si="6"/>
        <v>0</v>
      </c>
    </row>
    <row r="35" spans="1:52" ht="14.25" thickBot="1">
      <c r="A35" s="184">
        <f>RANK(AV35,$AV$5:$AV$48)</f>
        <v>6</v>
      </c>
      <c r="B35" s="49">
        <f t="shared" si="0"/>
        <v>6</v>
      </c>
      <c r="C35" s="196" t="s">
        <v>9</v>
      </c>
      <c r="D35" s="78" t="s">
        <v>101</v>
      </c>
      <c r="E35" s="111"/>
      <c r="F35" s="80">
        <v>1</v>
      </c>
      <c r="G35" s="82"/>
      <c r="H35" s="81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3"/>
      <c r="Z35" s="136"/>
      <c r="AA35" s="85"/>
      <c r="AB35" s="137">
        <v>1</v>
      </c>
      <c r="AC35" s="85"/>
      <c r="AD35" s="137"/>
      <c r="AE35" s="85"/>
      <c r="AF35" s="137"/>
      <c r="AG35" s="85"/>
      <c r="AH35" s="137"/>
      <c r="AI35" s="85"/>
      <c r="AJ35" s="137"/>
      <c r="AK35" s="85"/>
      <c r="AL35" s="137"/>
      <c r="AM35" s="138"/>
      <c r="AN35" s="80">
        <f t="shared" si="1"/>
        <v>200</v>
      </c>
      <c r="AO35" s="82">
        <v>1</v>
      </c>
      <c r="AP35" s="83">
        <f t="shared" si="7"/>
        <v>200</v>
      </c>
      <c r="AQ35" s="112">
        <f t="shared" si="3"/>
        <v>400</v>
      </c>
      <c r="AR35" s="112">
        <f t="shared" si="5"/>
        <v>600</v>
      </c>
      <c r="AS35" s="112">
        <v>1</v>
      </c>
      <c r="AT35" s="115">
        <v>0</v>
      </c>
      <c r="AU35" s="111">
        <f t="shared" si="4"/>
        <v>600</v>
      </c>
      <c r="AV35" s="185">
        <f>SUM(AU35:AU38)</f>
        <v>600</v>
      </c>
      <c r="AZ35">
        <f t="shared" si="6"/>
        <v>600</v>
      </c>
    </row>
    <row r="36" spans="1:52" ht="14.25" thickBot="1">
      <c r="A36" s="184"/>
      <c r="B36" s="50">
        <f t="shared" si="0"/>
        <v>13</v>
      </c>
      <c r="C36" s="196"/>
      <c r="D36" s="89"/>
      <c r="E36" s="110"/>
      <c r="F36" s="87"/>
      <c r="G36" s="84"/>
      <c r="H36" s="88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77"/>
      <c r="Z36" s="87"/>
      <c r="AA36" s="84"/>
      <c r="AB36" s="88"/>
      <c r="AC36" s="84"/>
      <c r="AD36" s="88"/>
      <c r="AE36" s="84"/>
      <c r="AF36" s="88"/>
      <c r="AG36" s="84"/>
      <c r="AH36" s="88"/>
      <c r="AI36" s="84"/>
      <c r="AJ36" s="88"/>
      <c r="AK36" s="84"/>
      <c r="AL36" s="88"/>
      <c r="AM36" s="77"/>
      <c r="AN36" s="87">
        <f t="shared" si="1"/>
        <v>0</v>
      </c>
      <c r="AO36" s="84"/>
      <c r="AP36" s="77">
        <f t="shared" si="7"/>
        <v>0</v>
      </c>
      <c r="AQ36" s="113">
        <f t="shared" si="3"/>
        <v>0</v>
      </c>
      <c r="AR36" s="113">
        <f t="shared" si="5"/>
        <v>0</v>
      </c>
      <c r="AS36" s="113"/>
      <c r="AT36" s="116"/>
      <c r="AU36" s="110">
        <f t="shared" si="4"/>
        <v>0</v>
      </c>
      <c r="AV36" s="186"/>
      <c r="AZ36">
        <f t="shared" si="6"/>
        <v>0</v>
      </c>
    </row>
    <row r="37" spans="1:52" ht="14.25" thickBot="1">
      <c r="A37" s="184"/>
      <c r="B37" s="50">
        <f t="shared" si="0"/>
        <v>13</v>
      </c>
      <c r="C37" s="196"/>
      <c r="D37" s="89"/>
      <c r="E37" s="110"/>
      <c r="F37" s="87"/>
      <c r="G37" s="84"/>
      <c r="H37" s="88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77"/>
      <c r="Z37" s="87"/>
      <c r="AA37" s="84"/>
      <c r="AB37" s="88"/>
      <c r="AC37" s="84"/>
      <c r="AD37" s="88"/>
      <c r="AE37" s="84"/>
      <c r="AF37" s="88"/>
      <c r="AG37" s="84"/>
      <c r="AH37" s="88"/>
      <c r="AI37" s="84"/>
      <c r="AJ37" s="88"/>
      <c r="AK37" s="84"/>
      <c r="AL37" s="88"/>
      <c r="AM37" s="77"/>
      <c r="AN37" s="87">
        <f t="shared" si="1"/>
        <v>0</v>
      </c>
      <c r="AO37" s="84"/>
      <c r="AP37" s="77">
        <f t="shared" si="7"/>
        <v>0</v>
      </c>
      <c r="AQ37" s="113">
        <f t="shared" si="3"/>
        <v>0</v>
      </c>
      <c r="AR37" s="113">
        <f t="shared" si="5"/>
        <v>0</v>
      </c>
      <c r="AS37" s="113"/>
      <c r="AT37" s="116"/>
      <c r="AU37" s="110">
        <f t="shared" si="4"/>
        <v>0</v>
      </c>
      <c r="AV37" s="186"/>
      <c r="AZ37">
        <f t="shared" si="6"/>
        <v>0</v>
      </c>
    </row>
    <row r="38" spans="1:52" ht="14.25" thickBot="1">
      <c r="A38" s="184"/>
      <c r="B38" s="51">
        <f t="shared" si="0"/>
        <v>13</v>
      </c>
      <c r="C38" s="196"/>
      <c r="D38" s="91"/>
      <c r="E38" s="168"/>
      <c r="F38" s="87"/>
      <c r="G38" s="84"/>
      <c r="H38" s="88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77"/>
      <c r="Z38" s="87"/>
      <c r="AA38" s="84"/>
      <c r="AB38" s="88"/>
      <c r="AC38" s="84"/>
      <c r="AD38" s="88"/>
      <c r="AE38" s="84"/>
      <c r="AF38" s="88"/>
      <c r="AG38" s="84"/>
      <c r="AH38" s="88"/>
      <c r="AI38" s="84"/>
      <c r="AJ38" s="88"/>
      <c r="AK38" s="84"/>
      <c r="AL38" s="88"/>
      <c r="AM38" s="77"/>
      <c r="AN38" s="117">
        <f t="shared" si="1"/>
        <v>0</v>
      </c>
      <c r="AO38" s="118"/>
      <c r="AP38" s="119">
        <f t="shared" si="7"/>
        <v>0</v>
      </c>
      <c r="AQ38" s="113">
        <f t="shared" si="3"/>
        <v>0</v>
      </c>
      <c r="AR38" s="113">
        <f t="shared" si="5"/>
        <v>0</v>
      </c>
      <c r="AS38" s="113"/>
      <c r="AT38" s="116"/>
      <c r="AU38" s="109">
        <f t="shared" si="4"/>
        <v>0</v>
      </c>
      <c r="AV38" s="187"/>
      <c r="AZ38">
        <f t="shared" si="6"/>
        <v>0</v>
      </c>
    </row>
    <row r="39" spans="1:52" ht="14.25" thickBot="1">
      <c r="A39" s="184">
        <f>RANK(AV39,$AV$5:$AV$48)</f>
        <v>8</v>
      </c>
      <c r="B39" s="49">
        <f t="shared" si="0"/>
        <v>13</v>
      </c>
      <c r="C39" s="197" t="s">
        <v>10</v>
      </c>
      <c r="D39" s="56" t="s">
        <v>102</v>
      </c>
      <c r="E39" s="124"/>
      <c r="F39" s="68"/>
      <c r="G39" s="61"/>
      <c r="H39" s="68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121"/>
      <c r="Z39" s="60"/>
      <c r="AA39" s="61"/>
      <c r="AB39" s="68"/>
      <c r="AC39" s="61"/>
      <c r="AD39" s="68"/>
      <c r="AE39" s="61"/>
      <c r="AF39" s="68"/>
      <c r="AG39" s="61"/>
      <c r="AH39" s="68"/>
      <c r="AI39" s="61"/>
      <c r="AJ39" s="68"/>
      <c r="AK39" s="61"/>
      <c r="AL39" s="68"/>
      <c r="AM39" s="121"/>
      <c r="AN39" s="122">
        <f t="shared" si="1"/>
        <v>0</v>
      </c>
      <c r="AO39" s="75"/>
      <c r="AP39" s="123">
        <f t="shared" si="7"/>
        <v>0</v>
      </c>
      <c r="AQ39" s="124">
        <f t="shared" si="3"/>
        <v>0</v>
      </c>
      <c r="AR39" s="124">
        <f t="shared" si="5"/>
        <v>0</v>
      </c>
      <c r="AS39" s="124"/>
      <c r="AT39" s="125"/>
      <c r="AU39" s="120">
        <f t="shared" si="4"/>
        <v>0</v>
      </c>
      <c r="AV39" s="201">
        <f>SUM(AU39:AU43)</f>
        <v>0</v>
      </c>
      <c r="AZ39">
        <f t="shared" si="6"/>
        <v>0</v>
      </c>
    </row>
    <row r="40" spans="1:52" ht="14.25" thickBot="1">
      <c r="A40" s="184"/>
      <c r="B40" s="50">
        <f t="shared" si="0"/>
        <v>13</v>
      </c>
      <c r="C40" s="197"/>
      <c r="D40" s="156" t="s">
        <v>103</v>
      </c>
      <c r="E40" s="127"/>
      <c r="F40" s="69"/>
      <c r="G40" s="62"/>
      <c r="H40" s="69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126"/>
      <c r="Z40" s="64"/>
      <c r="AA40" s="62"/>
      <c r="AB40" s="69"/>
      <c r="AC40" s="62"/>
      <c r="AD40" s="69"/>
      <c r="AE40" s="62"/>
      <c r="AF40" s="69"/>
      <c r="AG40" s="62"/>
      <c r="AH40" s="69"/>
      <c r="AI40" s="62"/>
      <c r="AJ40" s="69"/>
      <c r="AK40" s="62"/>
      <c r="AL40" s="69"/>
      <c r="AM40" s="126"/>
      <c r="AN40" s="64">
        <f t="shared" si="1"/>
        <v>0</v>
      </c>
      <c r="AO40" s="62"/>
      <c r="AP40" s="126">
        <f t="shared" si="7"/>
        <v>0</v>
      </c>
      <c r="AQ40" s="127">
        <f t="shared" si="3"/>
        <v>0</v>
      </c>
      <c r="AR40" s="127">
        <f t="shared" si="5"/>
        <v>0</v>
      </c>
      <c r="AS40" s="127"/>
      <c r="AT40" s="128"/>
      <c r="AU40" s="108">
        <f t="shared" si="4"/>
        <v>0</v>
      </c>
      <c r="AV40" s="199"/>
      <c r="AZ40">
        <f t="shared" si="6"/>
        <v>0</v>
      </c>
    </row>
    <row r="41" spans="1:52" ht="14.25" thickBot="1">
      <c r="A41" s="184"/>
      <c r="B41" s="50"/>
      <c r="C41" s="197"/>
      <c r="D41" s="156" t="s">
        <v>106</v>
      </c>
      <c r="E41" s="127"/>
      <c r="F41" s="69"/>
      <c r="G41" s="62"/>
      <c r="H41" s="69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126"/>
      <c r="Z41" s="64"/>
      <c r="AA41" s="62"/>
      <c r="AB41" s="69"/>
      <c r="AC41" s="62"/>
      <c r="AD41" s="69"/>
      <c r="AE41" s="62"/>
      <c r="AF41" s="69"/>
      <c r="AG41" s="62"/>
      <c r="AH41" s="69"/>
      <c r="AI41" s="62"/>
      <c r="AJ41" s="69"/>
      <c r="AK41" s="62"/>
      <c r="AL41" s="69"/>
      <c r="AM41" s="126"/>
      <c r="AN41" s="64"/>
      <c r="AO41" s="62"/>
      <c r="AP41" s="126"/>
      <c r="AQ41" s="127"/>
      <c r="AR41" s="127"/>
      <c r="AS41" s="127"/>
      <c r="AT41" s="128"/>
      <c r="AU41" s="108"/>
      <c r="AV41" s="199"/>
    </row>
    <row r="42" spans="1:52" ht="14.25" thickBot="1">
      <c r="A42" s="184"/>
      <c r="B42" s="50">
        <f t="shared" si="0"/>
        <v>13</v>
      </c>
      <c r="C42" s="197"/>
      <c r="D42" s="57" t="s">
        <v>104</v>
      </c>
      <c r="E42" s="127"/>
      <c r="F42" s="69"/>
      <c r="G42" s="62"/>
      <c r="H42" s="69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126"/>
      <c r="Z42" s="64"/>
      <c r="AA42" s="62"/>
      <c r="AB42" s="69"/>
      <c r="AC42" s="62"/>
      <c r="AD42" s="69"/>
      <c r="AE42" s="62"/>
      <c r="AF42" s="69"/>
      <c r="AG42" s="62"/>
      <c r="AH42" s="69"/>
      <c r="AI42" s="62"/>
      <c r="AJ42" s="69"/>
      <c r="AK42" s="62"/>
      <c r="AL42" s="69"/>
      <c r="AM42" s="126"/>
      <c r="AN42" s="64">
        <f t="shared" si="1"/>
        <v>0</v>
      </c>
      <c r="AO42" s="62"/>
      <c r="AP42" s="126">
        <f t="shared" si="7"/>
        <v>0</v>
      </c>
      <c r="AQ42" s="127">
        <f t="shared" si="3"/>
        <v>0</v>
      </c>
      <c r="AR42" s="127">
        <f t="shared" si="5"/>
        <v>0</v>
      </c>
      <c r="AS42" s="127"/>
      <c r="AT42" s="128"/>
      <c r="AU42" s="108">
        <f t="shared" si="4"/>
        <v>0</v>
      </c>
      <c r="AV42" s="199"/>
      <c r="AZ42">
        <f t="shared" si="6"/>
        <v>0</v>
      </c>
    </row>
    <row r="43" spans="1:52" ht="14.25" thickBot="1">
      <c r="A43" s="184"/>
      <c r="B43" s="55">
        <f t="shared" si="0"/>
        <v>13</v>
      </c>
      <c r="C43" s="197"/>
      <c r="D43" s="58" t="s">
        <v>105</v>
      </c>
      <c r="E43" s="171"/>
      <c r="F43" s="69"/>
      <c r="G43" s="62"/>
      <c r="H43" s="69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126"/>
      <c r="Z43" s="64"/>
      <c r="AA43" s="62"/>
      <c r="AB43" s="69"/>
      <c r="AC43" s="62"/>
      <c r="AD43" s="69"/>
      <c r="AE43" s="62"/>
      <c r="AF43" s="69"/>
      <c r="AG43" s="62"/>
      <c r="AH43" s="69"/>
      <c r="AI43" s="62"/>
      <c r="AJ43" s="69"/>
      <c r="AK43" s="62"/>
      <c r="AL43" s="69"/>
      <c r="AM43" s="126"/>
      <c r="AN43" s="64">
        <f t="shared" si="1"/>
        <v>0</v>
      </c>
      <c r="AO43" s="62"/>
      <c r="AP43" s="126">
        <f>AO43*AN43</f>
        <v>0</v>
      </c>
      <c r="AQ43" s="127">
        <f t="shared" si="3"/>
        <v>0</v>
      </c>
      <c r="AR43" s="127">
        <f>AP43+AQ43</f>
        <v>0</v>
      </c>
      <c r="AS43" s="127">
        <v>0.6</v>
      </c>
      <c r="AT43" s="128"/>
      <c r="AU43" s="108">
        <f t="shared" si="4"/>
        <v>0</v>
      </c>
      <c r="AV43" s="199"/>
      <c r="AZ43">
        <f t="shared" si="6"/>
        <v>0</v>
      </c>
    </row>
    <row r="44" spans="1:52" ht="14.25" thickBot="1">
      <c r="A44" s="184">
        <f>RANK(AV44,$AV$5:$AV$48)</f>
        <v>5</v>
      </c>
      <c r="B44" s="49">
        <f t="shared" si="0"/>
        <v>13</v>
      </c>
      <c r="C44" s="196" t="s">
        <v>65</v>
      </c>
      <c r="D44" s="144" t="s">
        <v>107</v>
      </c>
      <c r="E44" s="111"/>
      <c r="F44" s="80"/>
      <c r="G44" s="82"/>
      <c r="H44" s="81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3"/>
      <c r="Z44" s="80"/>
      <c r="AA44" s="82"/>
      <c r="AB44" s="81"/>
      <c r="AC44" s="82"/>
      <c r="AD44" s="81"/>
      <c r="AE44" s="82"/>
      <c r="AF44" s="81"/>
      <c r="AG44" s="82"/>
      <c r="AH44" s="81"/>
      <c r="AI44" s="82"/>
      <c r="AJ44" s="81"/>
      <c r="AK44" s="82"/>
      <c r="AL44" s="81"/>
      <c r="AM44" s="83"/>
      <c r="AN44" s="80">
        <f t="shared" si="1"/>
        <v>0</v>
      </c>
      <c r="AO44" s="82">
        <v>1</v>
      </c>
      <c r="AP44" s="83">
        <f t="shared" si="7"/>
        <v>0</v>
      </c>
      <c r="AQ44" s="112">
        <f t="shared" si="3"/>
        <v>0</v>
      </c>
      <c r="AR44" s="112">
        <f t="shared" si="5"/>
        <v>0</v>
      </c>
      <c r="AS44" s="112">
        <v>0.6</v>
      </c>
      <c r="AT44" s="115"/>
      <c r="AU44" s="111">
        <f t="shared" si="4"/>
        <v>0</v>
      </c>
      <c r="AV44" s="185">
        <f>SUM(AU44:AU48)</f>
        <v>720</v>
      </c>
      <c r="AZ44">
        <f t="shared" si="6"/>
        <v>0</v>
      </c>
    </row>
    <row r="45" spans="1:52" ht="14.25" thickBot="1">
      <c r="A45" s="184"/>
      <c r="B45" s="50">
        <f t="shared" si="0"/>
        <v>13</v>
      </c>
      <c r="C45" s="196"/>
      <c r="D45" s="98" t="s">
        <v>108</v>
      </c>
      <c r="E45" s="110"/>
      <c r="F45" s="87"/>
      <c r="G45" s="84"/>
      <c r="H45" s="88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77"/>
      <c r="Z45" s="87"/>
      <c r="AA45" s="84"/>
      <c r="AB45" s="88"/>
      <c r="AC45" s="84"/>
      <c r="AD45" s="88"/>
      <c r="AE45" s="84"/>
      <c r="AF45" s="88"/>
      <c r="AG45" s="84"/>
      <c r="AH45" s="88"/>
      <c r="AI45" s="84"/>
      <c r="AJ45" s="88"/>
      <c r="AK45" s="84"/>
      <c r="AL45" s="88"/>
      <c r="AM45" s="77"/>
      <c r="AN45" s="87">
        <f t="shared" si="1"/>
        <v>0</v>
      </c>
      <c r="AO45" s="84">
        <v>0.5</v>
      </c>
      <c r="AP45" s="77">
        <f t="shared" si="7"/>
        <v>0</v>
      </c>
      <c r="AQ45" s="113">
        <f t="shared" si="3"/>
        <v>0</v>
      </c>
      <c r="AR45" s="113">
        <f t="shared" si="5"/>
        <v>0</v>
      </c>
      <c r="AS45" s="113">
        <v>0.6</v>
      </c>
      <c r="AT45" s="116"/>
      <c r="AU45" s="110">
        <f t="shared" si="4"/>
        <v>0</v>
      </c>
      <c r="AV45" s="186"/>
      <c r="AZ45">
        <f t="shared" si="6"/>
        <v>0</v>
      </c>
    </row>
    <row r="46" spans="1:52" ht="14.25" thickBot="1">
      <c r="A46" s="184"/>
      <c r="B46" s="50"/>
      <c r="C46" s="196"/>
      <c r="D46" s="98" t="s">
        <v>113</v>
      </c>
      <c r="E46" s="110"/>
      <c r="F46" s="87"/>
      <c r="G46" s="84"/>
      <c r="H46" s="88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77"/>
      <c r="Z46" s="87">
        <v>1</v>
      </c>
      <c r="AA46" s="84"/>
      <c r="AB46" s="88"/>
      <c r="AC46" s="84"/>
      <c r="AD46" s="88"/>
      <c r="AE46" s="84"/>
      <c r="AF46" s="88"/>
      <c r="AG46" s="84"/>
      <c r="AH46" s="88"/>
      <c r="AI46" s="84"/>
      <c r="AJ46" s="88"/>
      <c r="AK46" s="84"/>
      <c r="AL46" s="88"/>
      <c r="AM46" s="77"/>
      <c r="AN46" s="87">
        <f t="shared" si="1"/>
        <v>0</v>
      </c>
      <c r="AO46" s="84">
        <v>1</v>
      </c>
      <c r="AP46" s="77">
        <f>AO46*AN46</f>
        <v>0</v>
      </c>
      <c r="AQ46" s="113">
        <f>$Z$50*Z46+$AA$50*AA46+$AB$50*AB46+$AC$50*AC46+$AD$50*AD46+$AE$50*AE46+$AF$50*AF46+$AG$50*AG46+$AH$50*AH46+$AI$50*AI46+$AJ$50*AJ46+$AK$50*AK46+$AL$50*AL46+$AM$50*AM46</f>
        <v>100</v>
      </c>
      <c r="AR46" s="113">
        <f t="shared" si="5"/>
        <v>100</v>
      </c>
      <c r="AS46" s="113">
        <v>0.6</v>
      </c>
      <c r="AT46" s="116">
        <v>0</v>
      </c>
      <c r="AU46" s="110">
        <f t="shared" si="4"/>
        <v>60</v>
      </c>
      <c r="AV46" s="186"/>
    </row>
    <row r="47" spans="1:52" ht="14.25" thickBot="1">
      <c r="A47" s="184"/>
      <c r="B47" s="50">
        <f t="shared" si="0"/>
        <v>13</v>
      </c>
      <c r="C47" s="196"/>
      <c r="D47" s="98" t="s">
        <v>109</v>
      </c>
      <c r="E47" s="110"/>
      <c r="F47" s="87"/>
      <c r="G47" s="84"/>
      <c r="H47" s="88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77"/>
      <c r="Z47" s="87"/>
      <c r="AA47" s="84"/>
      <c r="AB47" s="88"/>
      <c r="AC47" s="84"/>
      <c r="AD47" s="88"/>
      <c r="AE47" s="84"/>
      <c r="AF47" s="88"/>
      <c r="AG47" s="84"/>
      <c r="AH47" s="88"/>
      <c r="AI47" s="84"/>
      <c r="AJ47" s="88"/>
      <c r="AK47" s="84"/>
      <c r="AL47" s="88"/>
      <c r="AM47" s="77"/>
      <c r="AN47" s="87">
        <f t="shared" si="1"/>
        <v>0</v>
      </c>
      <c r="AO47" s="84">
        <v>0.5</v>
      </c>
      <c r="AP47" s="77">
        <f t="shared" si="7"/>
        <v>0</v>
      </c>
      <c r="AQ47" s="113">
        <f t="shared" si="3"/>
        <v>0</v>
      </c>
      <c r="AR47" s="113">
        <f t="shared" si="5"/>
        <v>0</v>
      </c>
      <c r="AS47" s="113">
        <v>0.6</v>
      </c>
      <c r="AT47" s="116"/>
      <c r="AU47" s="110">
        <f t="shared" si="4"/>
        <v>0</v>
      </c>
      <c r="AV47" s="186"/>
      <c r="AZ47">
        <f t="shared" si="6"/>
        <v>0</v>
      </c>
    </row>
    <row r="48" spans="1:52" ht="14.25" thickBot="1">
      <c r="A48" s="184"/>
      <c r="B48" s="153">
        <f t="shared" si="0"/>
        <v>5</v>
      </c>
      <c r="C48" s="196"/>
      <c r="D48" s="99" t="s">
        <v>112</v>
      </c>
      <c r="E48" s="169"/>
      <c r="F48" s="117"/>
      <c r="G48" s="118">
        <v>1</v>
      </c>
      <c r="H48" s="139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9"/>
      <c r="Z48" s="117"/>
      <c r="AA48" s="118"/>
      <c r="AB48" s="139">
        <v>1</v>
      </c>
      <c r="AC48" s="118"/>
      <c r="AD48" s="139"/>
      <c r="AE48" s="118"/>
      <c r="AF48" s="139"/>
      <c r="AG48" s="118"/>
      <c r="AH48" s="139"/>
      <c r="AI48" s="118"/>
      <c r="AJ48" s="139"/>
      <c r="AK48" s="118"/>
      <c r="AL48" s="139"/>
      <c r="AM48" s="119"/>
      <c r="AN48" s="117">
        <f t="shared" si="1"/>
        <v>700</v>
      </c>
      <c r="AO48" s="118">
        <v>1</v>
      </c>
      <c r="AP48" s="119">
        <f>AO48*AN48</f>
        <v>700</v>
      </c>
      <c r="AQ48" s="114">
        <f t="shared" si="3"/>
        <v>400</v>
      </c>
      <c r="AR48" s="114">
        <f>AP48+AQ48</f>
        <v>1100</v>
      </c>
      <c r="AS48" s="114">
        <v>0.6</v>
      </c>
      <c r="AT48" s="170"/>
      <c r="AU48" s="95">
        <f t="shared" si="4"/>
        <v>660</v>
      </c>
      <c r="AV48" s="187"/>
      <c r="AZ48">
        <f t="shared" si="6"/>
        <v>660</v>
      </c>
    </row>
    <row r="50" spans="6:39">
      <c r="F50" s="2">
        <v>200</v>
      </c>
      <c r="G50" s="2">
        <v>700</v>
      </c>
      <c r="H50" s="25">
        <v>1000</v>
      </c>
      <c r="I50" s="2">
        <v>1600</v>
      </c>
      <c r="J50" s="2">
        <v>2100</v>
      </c>
      <c r="K50" s="2">
        <v>2900</v>
      </c>
      <c r="L50" s="2">
        <v>3500</v>
      </c>
      <c r="M50" s="2">
        <v>4600</v>
      </c>
      <c r="N50" s="2">
        <v>5400</v>
      </c>
      <c r="O50" s="2">
        <v>6700</v>
      </c>
      <c r="P50" s="2">
        <v>7700</v>
      </c>
      <c r="Q50" s="2">
        <v>9200</v>
      </c>
      <c r="R50" s="2">
        <v>10300</v>
      </c>
      <c r="S50" s="2">
        <v>12100</v>
      </c>
      <c r="T50" s="2">
        <v>13400</v>
      </c>
      <c r="U50" s="2">
        <v>15400</v>
      </c>
      <c r="V50" s="2">
        <v>16900</v>
      </c>
      <c r="W50" s="2">
        <v>19100</v>
      </c>
      <c r="X50" s="2">
        <v>20700</v>
      </c>
      <c r="Y50" s="10">
        <v>23200</v>
      </c>
      <c r="Z50" s="25">
        <v>100</v>
      </c>
      <c r="AA50" s="2">
        <v>200</v>
      </c>
      <c r="AB50" s="2">
        <v>400</v>
      </c>
      <c r="AC50" s="2">
        <v>700</v>
      </c>
      <c r="AD50" s="2">
        <v>1100</v>
      </c>
      <c r="AE50" s="2">
        <v>1600</v>
      </c>
      <c r="AF50" s="2">
        <v>2200</v>
      </c>
      <c r="AG50" s="25">
        <v>2900</v>
      </c>
      <c r="AH50" s="2">
        <v>3700</v>
      </c>
      <c r="AI50" s="2">
        <v>4600</v>
      </c>
      <c r="AJ50" s="2">
        <v>5600</v>
      </c>
      <c r="AK50" s="2">
        <v>6700</v>
      </c>
      <c r="AL50" s="2">
        <v>7900</v>
      </c>
      <c r="AM50" s="10">
        <v>9200</v>
      </c>
    </row>
  </sheetData>
  <mergeCells count="30">
    <mergeCell ref="A44:A48"/>
    <mergeCell ref="C44:C48"/>
    <mergeCell ref="AV44:AV48"/>
    <mergeCell ref="A27:A30"/>
    <mergeCell ref="C27:C30"/>
    <mergeCell ref="AV27:AV30"/>
    <mergeCell ref="A31:A34"/>
    <mergeCell ref="C31:C34"/>
    <mergeCell ref="AV31:AV34"/>
    <mergeCell ref="A35:A38"/>
    <mergeCell ref="C35:C38"/>
    <mergeCell ref="AV35:AV38"/>
    <mergeCell ref="A39:A43"/>
    <mergeCell ref="C39:C43"/>
    <mergeCell ref="AV39:AV43"/>
    <mergeCell ref="A17:A21"/>
    <mergeCell ref="C17:C21"/>
    <mergeCell ref="AV17:AV21"/>
    <mergeCell ref="A22:A26"/>
    <mergeCell ref="C22:C26"/>
    <mergeCell ref="AV22:AV26"/>
    <mergeCell ref="A13:A16"/>
    <mergeCell ref="C13:C16"/>
    <mergeCell ref="AV13:AV16"/>
    <mergeCell ref="A5:A8"/>
    <mergeCell ref="C5:C8"/>
    <mergeCell ref="AV5:AV8"/>
    <mergeCell ref="A9:A12"/>
    <mergeCell ref="C9:C12"/>
    <mergeCell ref="AV9:AV12"/>
  </mergeCells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AZ51"/>
  <sheetViews>
    <sheetView workbookViewId="0">
      <pane xSplit="5" ySplit="4" topLeftCell="AL5" activePane="bottomRight" state="frozen"/>
      <selection pane="topRight" activeCell="F1" sqref="F1"/>
      <selection pane="bottomLeft" activeCell="A5" sqref="A5"/>
      <selection pane="bottomRight" activeCell="AQ5" sqref="AQ5"/>
    </sheetView>
  </sheetViews>
  <sheetFormatPr defaultRowHeight="13.5"/>
  <cols>
    <col min="1" max="1" width="8.25" customWidth="1"/>
    <col min="2" max="2" width="6.875" customWidth="1"/>
    <col min="3" max="3" width="11" customWidth="1"/>
    <col min="4" max="4" width="11.75" customWidth="1"/>
    <col min="5" max="5" width="8.125" customWidth="1"/>
    <col min="6" max="6" width="4.375" customWidth="1"/>
    <col min="7" max="7" width="4.25" customWidth="1"/>
    <col min="8" max="8" width="4" customWidth="1"/>
    <col min="9" max="9" width="4.125" customWidth="1"/>
    <col min="10" max="10" width="4.5" customWidth="1"/>
    <col min="11" max="11" width="4.25" customWidth="1"/>
    <col min="12" max="12" width="4.125" customWidth="1"/>
    <col min="13" max="14" width="4" customWidth="1"/>
    <col min="15" max="15" width="4.125" customWidth="1"/>
    <col min="16" max="16" width="4.25" customWidth="1"/>
    <col min="17" max="17" width="4.125" customWidth="1"/>
    <col min="18" max="18" width="4.375" customWidth="1"/>
    <col min="19" max="20" width="4.25" customWidth="1"/>
    <col min="21" max="21" width="4.125" customWidth="1"/>
    <col min="22" max="22" width="4" customWidth="1"/>
    <col min="23" max="23" width="4.5" customWidth="1"/>
    <col min="24" max="24" width="4.25" customWidth="1"/>
    <col min="25" max="25" width="4.5" customWidth="1"/>
    <col min="26" max="26" width="6.75" customWidth="1"/>
    <col min="27" max="29" width="7.25" customWidth="1"/>
    <col min="30" max="30" width="7.375" customWidth="1"/>
    <col min="31" max="32" width="6.625" customWidth="1"/>
    <col min="33" max="33" width="7.125" customWidth="1"/>
    <col min="34" max="34" width="6.5" customWidth="1"/>
    <col min="35" max="35" width="6.375" customWidth="1"/>
    <col min="36" max="37" width="6.625" customWidth="1"/>
    <col min="38" max="38" width="6.5" customWidth="1"/>
    <col min="39" max="40" width="6.625" customWidth="1"/>
    <col min="45" max="46" width="9.125" customWidth="1"/>
  </cols>
  <sheetData>
    <row r="3" spans="1:52" ht="14.25" thickBot="1">
      <c r="AO3" t="s">
        <v>53</v>
      </c>
      <c r="AS3" t="s">
        <v>57</v>
      </c>
    </row>
    <row r="4" spans="1:52" ht="14.25" thickBot="1">
      <c r="A4" s="152" t="s">
        <v>79</v>
      </c>
      <c r="B4" s="152" t="s">
        <v>80</v>
      </c>
      <c r="C4" s="19" t="s">
        <v>0</v>
      </c>
      <c r="D4" s="23" t="s">
        <v>1</v>
      </c>
      <c r="E4" s="179" t="s">
        <v>60</v>
      </c>
      <c r="F4" s="29" t="s">
        <v>18</v>
      </c>
      <c r="G4" s="34" t="s">
        <v>61</v>
      </c>
      <c r="H4" s="35" t="s">
        <v>19</v>
      </c>
      <c r="I4" s="35" t="s">
        <v>20</v>
      </c>
      <c r="J4" s="35" t="s">
        <v>21</v>
      </c>
      <c r="K4" s="35" t="s">
        <v>22</v>
      </c>
      <c r="L4" s="35" t="s">
        <v>23</v>
      </c>
      <c r="M4" s="35" t="s">
        <v>24</v>
      </c>
      <c r="N4" s="35" t="s">
        <v>25</v>
      </c>
      <c r="O4" s="35" t="s">
        <v>26</v>
      </c>
      <c r="P4" s="35" t="s">
        <v>28</v>
      </c>
      <c r="Q4" s="35" t="s">
        <v>27</v>
      </c>
      <c r="R4" s="35" t="s">
        <v>29</v>
      </c>
      <c r="S4" s="35" t="s">
        <v>30</v>
      </c>
      <c r="T4" s="35" t="s">
        <v>45</v>
      </c>
      <c r="U4" s="35" t="s">
        <v>46</v>
      </c>
      <c r="V4" s="35" t="s">
        <v>47</v>
      </c>
      <c r="W4" s="35" t="s">
        <v>48</v>
      </c>
      <c r="X4" s="35" t="s">
        <v>49</v>
      </c>
      <c r="Y4" s="36" t="s">
        <v>50</v>
      </c>
      <c r="Z4" s="29" t="s">
        <v>31</v>
      </c>
      <c r="AA4" s="35" t="s">
        <v>32</v>
      </c>
      <c r="AB4" s="35" t="s">
        <v>33</v>
      </c>
      <c r="AC4" s="35" t="s">
        <v>34</v>
      </c>
      <c r="AD4" s="35" t="s">
        <v>35</v>
      </c>
      <c r="AE4" s="35" t="s">
        <v>36</v>
      </c>
      <c r="AF4" s="35" t="s">
        <v>37</v>
      </c>
      <c r="AG4" s="35" t="s">
        <v>38</v>
      </c>
      <c r="AH4" s="35" t="s">
        <v>39</v>
      </c>
      <c r="AI4" s="35" t="s">
        <v>40</v>
      </c>
      <c r="AJ4" s="35" t="s">
        <v>41</v>
      </c>
      <c r="AK4" s="35" t="s">
        <v>42</v>
      </c>
      <c r="AL4" s="35" t="s">
        <v>43</v>
      </c>
      <c r="AM4" s="39" t="s">
        <v>44</v>
      </c>
      <c r="AN4" s="180" t="s">
        <v>11</v>
      </c>
      <c r="AO4" s="3" t="s">
        <v>51</v>
      </c>
      <c r="AP4" s="3" t="s">
        <v>52</v>
      </c>
      <c r="AQ4" s="180" t="s">
        <v>54</v>
      </c>
      <c r="AR4" s="180" t="s">
        <v>55</v>
      </c>
      <c r="AS4" s="180" t="s">
        <v>58</v>
      </c>
      <c r="AT4" s="180" t="s">
        <v>13</v>
      </c>
      <c r="AU4" s="106" t="s">
        <v>56</v>
      </c>
      <c r="AV4" s="107" t="s">
        <v>15</v>
      </c>
    </row>
    <row r="5" spans="1:52" ht="14.25" thickBot="1">
      <c r="A5" s="183">
        <f>RANK(AV5,$AV$5:$AV$49)</f>
        <v>3</v>
      </c>
      <c r="B5" s="49">
        <f t="shared" ref="B5:B49" si="0">RANK(AU5,AU$5:AU$49)</f>
        <v>3</v>
      </c>
      <c r="C5" s="193" t="s">
        <v>5</v>
      </c>
      <c r="D5" s="49" t="s">
        <v>81</v>
      </c>
      <c r="E5" s="40"/>
      <c r="F5" s="6"/>
      <c r="G5" s="7"/>
      <c r="H5" s="38"/>
      <c r="I5" s="7"/>
      <c r="J5" s="7">
        <v>1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49"/>
      <c r="Z5" s="6"/>
      <c r="AA5" s="7"/>
      <c r="AB5" s="7"/>
      <c r="AC5" s="7"/>
      <c r="AD5" s="38"/>
      <c r="AE5" s="7">
        <v>1</v>
      </c>
      <c r="AF5" s="38"/>
      <c r="AG5" s="7"/>
      <c r="AH5" s="38"/>
      <c r="AI5" s="7"/>
      <c r="AJ5" s="38"/>
      <c r="AK5" s="7"/>
      <c r="AL5" s="38"/>
      <c r="AM5" s="8"/>
      <c r="AN5" s="38">
        <f t="shared" ref="AN5:AN49" si="1">$F$51*F5+$G$51*G5+$H$51*H5+$I$51*I5+$J$51*J5+$K$51*K5+$L$51*L5+$M$51*M5+$N$51*N5+$O$51*O5+$P$51*P5+$Q$51*Q5+$R$51*R5+$S$51*S5+$T$51*T5+$U$51*U5+$V$51*V5+$W$51*W5+$X$51*X5+$Y$51*Y5</f>
        <v>2100</v>
      </c>
      <c r="AO5" s="7">
        <v>1</v>
      </c>
      <c r="AP5" s="149">
        <f t="shared" ref="AP5:AP31" si="2">AO5*AN5</f>
        <v>2100</v>
      </c>
      <c r="AQ5" s="40">
        <f t="shared" ref="AQ5:AQ49" si="3">$Z$51*Z5+$AA$51*AA5+$AB$51*AB5+$AC$51*AC5+$AD$51*AD5+$AE$51*AE5+$AF$51*AF5+$AG$51*AG5+$AH$51*AH5+$AI$51*AI5+$AJ$51*AJ5+$AK$51*AK5+$AL$51*AL5+$AM$51*AM5</f>
        <v>1600</v>
      </c>
      <c r="AR5" s="40">
        <f>AP5+AQ5</f>
        <v>3700</v>
      </c>
      <c r="AS5" s="40">
        <v>1</v>
      </c>
      <c r="AT5" s="40">
        <v>0</v>
      </c>
      <c r="AU5" s="145">
        <f t="shared" ref="AU5:AU49" si="4">AR5*AS5-AT5</f>
        <v>3700</v>
      </c>
      <c r="AV5" s="190">
        <f>SUM(AU5:AU8)</f>
        <v>4300</v>
      </c>
      <c r="AZ5">
        <f>AU5</f>
        <v>3700</v>
      </c>
    </row>
    <row r="6" spans="1:52" ht="14.25" thickBot="1">
      <c r="A6" s="183"/>
      <c r="B6" s="50">
        <f t="shared" si="0"/>
        <v>10</v>
      </c>
      <c r="C6" s="193"/>
      <c r="D6" s="50" t="s">
        <v>82</v>
      </c>
      <c r="E6" s="41"/>
      <c r="F6" s="9">
        <v>1</v>
      </c>
      <c r="G6" s="2"/>
      <c r="H6" s="2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5"/>
      <c r="Z6" s="9"/>
      <c r="AA6" s="2"/>
      <c r="AB6" s="2">
        <v>1</v>
      </c>
      <c r="AC6" s="2"/>
      <c r="AD6" s="25"/>
      <c r="AE6" s="2"/>
      <c r="AF6" s="25"/>
      <c r="AG6" s="2"/>
      <c r="AH6" s="25"/>
      <c r="AI6" s="2"/>
      <c r="AJ6" s="25"/>
      <c r="AK6" s="2"/>
      <c r="AL6" s="25"/>
      <c r="AM6" s="10"/>
      <c r="AN6" s="25">
        <f t="shared" si="1"/>
        <v>200</v>
      </c>
      <c r="AO6" s="2">
        <v>1</v>
      </c>
      <c r="AP6" s="5">
        <f>AO6*AN6</f>
        <v>200</v>
      </c>
      <c r="AQ6" s="41">
        <f t="shared" si="3"/>
        <v>400</v>
      </c>
      <c r="AR6" s="41">
        <f>AP6+AQ6</f>
        <v>600</v>
      </c>
      <c r="AS6" s="41">
        <v>1</v>
      </c>
      <c r="AT6" s="41">
        <v>0</v>
      </c>
      <c r="AU6" s="146">
        <f>AR6*AS6-AT6</f>
        <v>600</v>
      </c>
      <c r="AV6" s="191"/>
      <c r="AZ6">
        <f>AU6</f>
        <v>600</v>
      </c>
    </row>
    <row r="7" spans="1:52" ht="14.25" thickBot="1">
      <c r="A7" s="183"/>
      <c r="B7" s="50">
        <f t="shared" si="0"/>
        <v>14</v>
      </c>
      <c r="C7" s="193"/>
      <c r="D7" s="50" t="s">
        <v>111</v>
      </c>
      <c r="E7" s="41"/>
      <c r="F7" s="9"/>
      <c r="G7" s="2"/>
      <c r="H7" s="2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5"/>
      <c r="Z7" s="9"/>
      <c r="AA7" s="2"/>
      <c r="AB7" s="2"/>
      <c r="AC7" s="2"/>
      <c r="AD7" s="25"/>
      <c r="AE7" s="2"/>
      <c r="AF7" s="25"/>
      <c r="AG7" s="2"/>
      <c r="AH7" s="25"/>
      <c r="AI7" s="2"/>
      <c r="AJ7" s="25"/>
      <c r="AK7" s="2"/>
      <c r="AL7" s="25"/>
      <c r="AM7" s="10"/>
      <c r="AN7" s="25">
        <f t="shared" si="1"/>
        <v>0</v>
      </c>
      <c r="AO7" s="2">
        <v>1</v>
      </c>
      <c r="AP7" s="5">
        <f>AO7*AN7</f>
        <v>0</v>
      </c>
      <c r="AQ7" s="41">
        <f t="shared" si="3"/>
        <v>0</v>
      </c>
      <c r="AR7" s="41">
        <f>AP7+AQ7</f>
        <v>0</v>
      </c>
      <c r="AS7" s="41">
        <v>1</v>
      </c>
      <c r="AT7" s="41">
        <v>0</v>
      </c>
      <c r="AU7" s="146">
        <f>AR7*AS7-AT7</f>
        <v>0</v>
      </c>
      <c r="AV7" s="191"/>
      <c r="AZ7">
        <f>AU7</f>
        <v>0</v>
      </c>
    </row>
    <row r="8" spans="1:52" ht="14.25" thickBot="1">
      <c r="A8" s="183"/>
      <c r="B8" s="51">
        <f t="shared" si="0"/>
        <v>14</v>
      </c>
      <c r="C8" s="193"/>
      <c r="D8" s="51"/>
      <c r="E8" s="42"/>
      <c r="F8" s="47"/>
      <c r="G8" s="48"/>
      <c r="H8" s="1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51"/>
      <c r="Z8" s="26"/>
      <c r="AA8" s="27"/>
      <c r="AB8" s="27"/>
      <c r="AC8" s="27"/>
      <c r="AD8" s="31"/>
      <c r="AE8" s="27"/>
      <c r="AF8" s="31"/>
      <c r="AG8" s="27"/>
      <c r="AH8" s="31"/>
      <c r="AI8" s="27"/>
      <c r="AJ8" s="31"/>
      <c r="AK8" s="27"/>
      <c r="AL8" s="31"/>
      <c r="AM8" s="28"/>
      <c r="AN8" s="31">
        <f t="shared" si="1"/>
        <v>0</v>
      </c>
      <c r="AO8" s="27"/>
      <c r="AP8" s="150">
        <f t="shared" si="2"/>
        <v>0</v>
      </c>
      <c r="AQ8" s="42">
        <f t="shared" si="3"/>
        <v>0</v>
      </c>
      <c r="AR8" s="42">
        <f t="shared" ref="AR8:AR48" si="5">AP8+AQ8</f>
        <v>0</v>
      </c>
      <c r="AS8" s="42"/>
      <c r="AT8" s="42"/>
      <c r="AU8" s="147">
        <f t="shared" si="4"/>
        <v>0</v>
      </c>
      <c r="AV8" s="192"/>
      <c r="AZ8">
        <f t="shared" ref="AZ8:AZ49" si="6">AU8</f>
        <v>0</v>
      </c>
    </row>
    <row r="9" spans="1:52" ht="14.25" thickBot="1">
      <c r="A9" s="183">
        <f>RANK(AV9,$AV$5:$AV$49)</f>
        <v>9</v>
      </c>
      <c r="B9" s="49">
        <f t="shared" si="0"/>
        <v>14</v>
      </c>
      <c r="C9" s="194" t="s">
        <v>6</v>
      </c>
      <c r="D9" s="78"/>
      <c r="E9" s="109"/>
      <c r="F9" s="136"/>
      <c r="G9" s="85"/>
      <c r="H9" s="137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138"/>
      <c r="Z9" s="136"/>
      <c r="AA9" s="85"/>
      <c r="AB9" s="85"/>
      <c r="AC9" s="85"/>
      <c r="AD9" s="137"/>
      <c r="AE9" s="85"/>
      <c r="AF9" s="137"/>
      <c r="AG9" s="85"/>
      <c r="AH9" s="137"/>
      <c r="AI9" s="85"/>
      <c r="AJ9" s="137"/>
      <c r="AK9" s="85"/>
      <c r="AL9" s="137"/>
      <c r="AM9" s="138"/>
      <c r="AN9" s="80">
        <f t="shared" si="1"/>
        <v>0</v>
      </c>
      <c r="AO9" s="82"/>
      <c r="AP9" s="83">
        <f t="shared" si="2"/>
        <v>0</v>
      </c>
      <c r="AQ9" s="140">
        <f t="shared" si="3"/>
        <v>0</v>
      </c>
      <c r="AR9" s="140">
        <f t="shared" si="5"/>
        <v>0</v>
      </c>
      <c r="AS9" s="140"/>
      <c r="AT9" s="141"/>
      <c r="AU9" s="109">
        <f t="shared" si="4"/>
        <v>0</v>
      </c>
      <c r="AV9" s="185">
        <f>SUM(AU9:AU12)</f>
        <v>0</v>
      </c>
      <c r="AZ9">
        <f t="shared" si="6"/>
        <v>0</v>
      </c>
    </row>
    <row r="10" spans="1:52" ht="14.25" thickBot="1">
      <c r="A10" s="183"/>
      <c r="B10" s="50">
        <f t="shared" si="0"/>
        <v>14</v>
      </c>
      <c r="C10" s="195"/>
      <c r="D10" s="89"/>
      <c r="E10" s="110"/>
      <c r="F10" s="87"/>
      <c r="G10" s="84"/>
      <c r="H10" s="88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77"/>
      <c r="Z10" s="87"/>
      <c r="AA10" s="84"/>
      <c r="AB10" s="84"/>
      <c r="AC10" s="84"/>
      <c r="AD10" s="88"/>
      <c r="AE10" s="84"/>
      <c r="AF10" s="88"/>
      <c r="AG10" s="84"/>
      <c r="AH10" s="88"/>
      <c r="AI10" s="84"/>
      <c r="AJ10" s="88"/>
      <c r="AK10" s="84"/>
      <c r="AL10" s="88"/>
      <c r="AM10" s="77"/>
      <c r="AN10" s="87">
        <f t="shared" si="1"/>
        <v>0</v>
      </c>
      <c r="AO10" s="84"/>
      <c r="AP10" s="77">
        <f t="shared" si="2"/>
        <v>0</v>
      </c>
      <c r="AQ10" s="113">
        <f t="shared" si="3"/>
        <v>0</v>
      </c>
      <c r="AR10" s="113">
        <f t="shared" si="5"/>
        <v>0</v>
      </c>
      <c r="AS10" s="113"/>
      <c r="AT10" s="116"/>
      <c r="AU10" s="110">
        <f t="shared" si="4"/>
        <v>0</v>
      </c>
      <c r="AV10" s="186"/>
      <c r="AZ10">
        <f t="shared" si="6"/>
        <v>0</v>
      </c>
    </row>
    <row r="11" spans="1:52" ht="14.25" thickBot="1">
      <c r="A11" s="183"/>
      <c r="B11" s="50">
        <f t="shared" si="0"/>
        <v>14</v>
      </c>
      <c r="C11" s="195"/>
      <c r="D11" s="89"/>
      <c r="E11" s="110"/>
      <c r="F11" s="87"/>
      <c r="G11" s="84"/>
      <c r="H11" s="88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77"/>
      <c r="Z11" s="87"/>
      <c r="AA11" s="84"/>
      <c r="AB11" s="84"/>
      <c r="AC11" s="84"/>
      <c r="AD11" s="88"/>
      <c r="AE11" s="84"/>
      <c r="AF11" s="88"/>
      <c r="AG11" s="84"/>
      <c r="AH11" s="88"/>
      <c r="AI11" s="84"/>
      <c r="AJ11" s="88"/>
      <c r="AK11" s="84"/>
      <c r="AL11" s="88"/>
      <c r="AM11" s="77"/>
      <c r="AN11" s="87">
        <f t="shared" si="1"/>
        <v>0</v>
      </c>
      <c r="AO11" s="84"/>
      <c r="AP11" s="77">
        <f t="shared" si="2"/>
        <v>0</v>
      </c>
      <c r="AQ11" s="113">
        <f t="shared" si="3"/>
        <v>0</v>
      </c>
      <c r="AR11" s="113">
        <f t="shared" si="5"/>
        <v>0</v>
      </c>
      <c r="AS11" s="113"/>
      <c r="AT11" s="116"/>
      <c r="AU11" s="110">
        <f t="shared" si="4"/>
        <v>0</v>
      </c>
      <c r="AV11" s="186"/>
      <c r="AZ11">
        <f t="shared" si="6"/>
        <v>0</v>
      </c>
    </row>
    <row r="12" spans="1:52" ht="14.25" thickBot="1">
      <c r="A12" s="183"/>
      <c r="B12" s="52">
        <f t="shared" si="0"/>
        <v>14</v>
      </c>
      <c r="C12" s="195"/>
      <c r="D12" s="91"/>
      <c r="E12" s="110"/>
      <c r="F12" s="87"/>
      <c r="G12" s="84"/>
      <c r="H12" s="88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77"/>
      <c r="Z12" s="87"/>
      <c r="AA12" s="84"/>
      <c r="AB12" s="84"/>
      <c r="AC12" s="84"/>
      <c r="AD12" s="88"/>
      <c r="AE12" s="84"/>
      <c r="AF12" s="88"/>
      <c r="AG12" s="84"/>
      <c r="AH12" s="88"/>
      <c r="AI12" s="84"/>
      <c r="AJ12" s="88"/>
      <c r="AK12" s="84"/>
      <c r="AL12" s="88"/>
      <c r="AM12" s="77"/>
      <c r="AN12" s="117">
        <f t="shared" si="1"/>
        <v>0</v>
      </c>
      <c r="AO12" s="118"/>
      <c r="AP12" s="119">
        <f t="shared" si="2"/>
        <v>0</v>
      </c>
      <c r="AQ12" s="113">
        <f t="shared" si="3"/>
        <v>0</v>
      </c>
      <c r="AR12" s="113">
        <f t="shared" si="5"/>
        <v>0</v>
      </c>
      <c r="AS12" s="113"/>
      <c r="AT12" s="116"/>
      <c r="AU12" s="110">
        <f t="shared" si="4"/>
        <v>0</v>
      </c>
      <c r="AV12" s="187"/>
      <c r="AZ12">
        <f t="shared" si="6"/>
        <v>0</v>
      </c>
    </row>
    <row r="13" spans="1:52" ht="14.25" thickBot="1">
      <c r="A13" s="183">
        <f>RANK(AV13,$AV$5:$AV$49)</f>
        <v>7</v>
      </c>
      <c r="B13" s="49">
        <f t="shared" si="0"/>
        <v>14</v>
      </c>
      <c r="C13" s="193" t="s">
        <v>64</v>
      </c>
      <c r="D13" s="49" t="s">
        <v>84</v>
      </c>
      <c r="E13" s="33"/>
      <c r="F13" s="6"/>
      <c r="G13" s="7"/>
      <c r="H13" s="38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8"/>
      <c r="Z13" s="6"/>
      <c r="AA13" s="7"/>
      <c r="AB13" s="7"/>
      <c r="AC13" s="7"/>
      <c r="AD13" s="38"/>
      <c r="AE13" s="7"/>
      <c r="AF13" s="38"/>
      <c r="AG13" s="7"/>
      <c r="AH13" s="38"/>
      <c r="AI13" s="7"/>
      <c r="AJ13" s="38"/>
      <c r="AK13" s="7"/>
      <c r="AL13" s="38"/>
      <c r="AM13" s="8"/>
      <c r="AN13" s="6">
        <f t="shared" si="1"/>
        <v>0</v>
      </c>
      <c r="AO13" s="7"/>
      <c r="AP13" s="8">
        <f t="shared" si="2"/>
        <v>0</v>
      </c>
      <c r="AQ13" s="40">
        <f t="shared" si="3"/>
        <v>0</v>
      </c>
      <c r="AR13" s="40">
        <f t="shared" si="5"/>
        <v>0</v>
      </c>
      <c r="AS13" s="40"/>
      <c r="AT13" s="43"/>
      <c r="AU13" s="33">
        <f t="shared" si="4"/>
        <v>0</v>
      </c>
      <c r="AV13" s="190">
        <f>SUM(AU13:AU16)</f>
        <v>1080</v>
      </c>
      <c r="AZ13">
        <f t="shared" si="6"/>
        <v>0</v>
      </c>
    </row>
    <row r="14" spans="1:52" ht="14.25" thickBot="1">
      <c r="A14" s="183"/>
      <c r="B14" s="50">
        <f t="shared" si="0"/>
        <v>11</v>
      </c>
      <c r="C14" s="193"/>
      <c r="D14" s="50" t="s">
        <v>85</v>
      </c>
      <c r="E14" s="32"/>
      <c r="F14" s="9"/>
      <c r="G14" s="2"/>
      <c r="H14" s="25">
        <v>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0"/>
      <c r="Z14" s="9"/>
      <c r="AA14" s="2"/>
      <c r="AB14" s="2">
        <v>1</v>
      </c>
      <c r="AC14" s="2"/>
      <c r="AD14" s="25"/>
      <c r="AE14" s="2"/>
      <c r="AF14" s="25"/>
      <c r="AG14" s="2"/>
      <c r="AH14" s="25"/>
      <c r="AI14" s="2"/>
      <c r="AJ14" s="25"/>
      <c r="AK14" s="2"/>
      <c r="AL14" s="25"/>
      <c r="AM14" s="10"/>
      <c r="AN14" s="9">
        <f t="shared" si="1"/>
        <v>1000</v>
      </c>
      <c r="AO14" s="2">
        <v>0.5</v>
      </c>
      <c r="AP14" s="10">
        <f t="shared" si="2"/>
        <v>500</v>
      </c>
      <c r="AQ14" s="41">
        <f t="shared" si="3"/>
        <v>400</v>
      </c>
      <c r="AR14" s="41">
        <f t="shared" si="5"/>
        <v>900</v>
      </c>
      <c r="AS14" s="41">
        <v>0.6</v>
      </c>
      <c r="AT14" s="44">
        <v>0</v>
      </c>
      <c r="AU14" s="32">
        <f t="shared" si="4"/>
        <v>540</v>
      </c>
      <c r="AV14" s="191"/>
      <c r="AZ14">
        <f t="shared" si="6"/>
        <v>540</v>
      </c>
    </row>
    <row r="15" spans="1:52" ht="14.25" thickBot="1">
      <c r="A15" s="183"/>
      <c r="B15" s="50">
        <f t="shared" si="0"/>
        <v>11</v>
      </c>
      <c r="C15" s="193"/>
      <c r="D15" s="1" t="s">
        <v>86</v>
      </c>
      <c r="E15" s="32"/>
      <c r="F15" s="9"/>
      <c r="G15" s="2"/>
      <c r="H15" s="25">
        <v>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0"/>
      <c r="Z15" s="9"/>
      <c r="AA15" s="2"/>
      <c r="AB15" s="2">
        <v>1</v>
      </c>
      <c r="AC15" s="2"/>
      <c r="AD15" s="25"/>
      <c r="AE15" s="2"/>
      <c r="AF15" s="25"/>
      <c r="AG15" s="2"/>
      <c r="AH15" s="25"/>
      <c r="AI15" s="2"/>
      <c r="AJ15" s="25"/>
      <c r="AK15" s="2"/>
      <c r="AL15" s="25"/>
      <c r="AM15" s="10"/>
      <c r="AN15" s="9">
        <f t="shared" si="1"/>
        <v>1000</v>
      </c>
      <c r="AO15" s="2">
        <v>0.5</v>
      </c>
      <c r="AP15" s="10">
        <f t="shared" si="2"/>
        <v>500</v>
      </c>
      <c r="AQ15" s="41">
        <f t="shared" si="3"/>
        <v>400</v>
      </c>
      <c r="AR15" s="41">
        <f t="shared" si="5"/>
        <v>900</v>
      </c>
      <c r="AS15" s="41">
        <v>0.6</v>
      </c>
      <c r="AT15" s="44">
        <v>0</v>
      </c>
      <c r="AU15" s="32">
        <f t="shared" si="4"/>
        <v>540</v>
      </c>
      <c r="AV15" s="191"/>
      <c r="AZ15">
        <f t="shared" si="6"/>
        <v>540</v>
      </c>
    </row>
    <row r="16" spans="1:52" ht="14.25" thickBot="1">
      <c r="A16" s="183"/>
      <c r="B16" s="52">
        <f t="shared" si="0"/>
        <v>14</v>
      </c>
      <c r="C16" s="193"/>
      <c r="D16" s="51"/>
      <c r="E16" s="32"/>
      <c r="F16" s="9"/>
      <c r="G16" s="2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0"/>
      <c r="Z16" s="9"/>
      <c r="AA16" s="2"/>
      <c r="AB16" s="2"/>
      <c r="AC16" s="2"/>
      <c r="AD16" s="25"/>
      <c r="AE16" s="2"/>
      <c r="AF16" s="25"/>
      <c r="AG16" s="2"/>
      <c r="AH16" s="25"/>
      <c r="AI16" s="2"/>
      <c r="AJ16" s="25"/>
      <c r="AK16" s="2"/>
      <c r="AL16" s="25"/>
      <c r="AM16" s="10"/>
      <c r="AN16" s="26">
        <f t="shared" si="1"/>
        <v>0</v>
      </c>
      <c r="AO16" s="27"/>
      <c r="AP16" s="28">
        <f t="shared" si="2"/>
        <v>0</v>
      </c>
      <c r="AQ16" s="45">
        <f t="shared" si="3"/>
        <v>0</v>
      </c>
      <c r="AR16" s="41">
        <f t="shared" si="5"/>
        <v>0</v>
      </c>
      <c r="AS16" s="41"/>
      <c r="AT16" s="44"/>
      <c r="AU16" s="46">
        <f t="shared" si="4"/>
        <v>0</v>
      </c>
      <c r="AV16" s="192"/>
      <c r="AZ16">
        <f t="shared" si="6"/>
        <v>0</v>
      </c>
    </row>
    <row r="17" spans="1:52" ht="14.25" thickBot="1">
      <c r="A17" s="184">
        <f>RANK(AV17,$AV$5:$AV$49)</f>
        <v>5</v>
      </c>
      <c r="B17" s="53">
        <f t="shared" si="0"/>
        <v>14</v>
      </c>
      <c r="C17" s="196" t="s">
        <v>3</v>
      </c>
      <c r="D17" s="97" t="s">
        <v>87</v>
      </c>
      <c r="E17" s="111"/>
      <c r="F17" s="80"/>
      <c r="G17" s="82"/>
      <c r="H17" s="81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3"/>
      <c r="Z17" s="80"/>
      <c r="AA17" s="82"/>
      <c r="AB17" s="82"/>
      <c r="AC17" s="82"/>
      <c r="AD17" s="81"/>
      <c r="AE17" s="82"/>
      <c r="AF17" s="81"/>
      <c r="AG17" s="82"/>
      <c r="AH17" s="81"/>
      <c r="AI17" s="82"/>
      <c r="AJ17" s="81"/>
      <c r="AK17" s="82"/>
      <c r="AL17" s="81"/>
      <c r="AM17" s="83"/>
      <c r="AN17" s="80">
        <f t="shared" si="1"/>
        <v>0</v>
      </c>
      <c r="AO17" s="82">
        <v>0.5</v>
      </c>
      <c r="AP17" s="83">
        <f t="shared" si="2"/>
        <v>0</v>
      </c>
      <c r="AQ17" s="112">
        <f t="shared" si="3"/>
        <v>0</v>
      </c>
      <c r="AR17" s="112">
        <f t="shared" si="5"/>
        <v>0</v>
      </c>
      <c r="AS17" s="112">
        <v>1</v>
      </c>
      <c r="AT17" s="115">
        <v>0</v>
      </c>
      <c r="AU17" s="111">
        <f t="shared" si="4"/>
        <v>0</v>
      </c>
      <c r="AV17" s="188">
        <f>SUM(AU17:AU21)</f>
        <v>3550</v>
      </c>
      <c r="AZ17">
        <f t="shared" si="6"/>
        <v>0</v>
      </c>
    </row>
    <row r="18" spans="1:52" ht="14.25" thickBot="1">
      <c r="A18" s="184"/>
      <c r="B18" s="50">
        <f t="shared" si="0"/>
        <v>7</v>
      </c>
      <c r="C18" s="196"/>
      <c r="D18" s="98" t="s">
        <v>88</v>
      </c>
      <c r="E18" s="110"/>
      <c r="F18" s="87"/>
      <c r="G18" s="84"/>
      <c r="H18" s="88"/>
      <c r="I18" s="84"/>
      <c r="J18" s="84">
        <v>1</v>
      </c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77"/>
      <c r="Z18" s="87"/>
      <c r="AA18" s="84"/>
      <c r="AB18" s="84"/>
      <c r="AC18" s="84"/>
      <c r="AD18" s="88"/>
      <c r="AE18" s="84">
        <v>1</v>
      </c>
      <c r="AF18" s="88"/>
      <c r="AG18" s="84"/>
      <c r="AH18" s="88"/>
      <c r="AI18" s="84"/>
      <c r="AJ18" s="88"/>
      <c r="AK18" s="84"/>
      <c r="AL18" s="88"/>
      <c r="AM18" s="77"/>
      <c r="AN18" s="87">
        <f t="shared" si="1"/>
        <v>2100</v>
      </c>
      <c r="AO18" s="84">
        <v>0.5</v>
      </c>
      <c r="AP18" s="77">
        <f t="shared" si="2"/>
        <v>1050</v>
      </c>
      <c r="AQ18" s="113">
        <f t="shared" si="3"/>
        <v>1600</v>
      </c>
      <c r="AR18" s="113">
        <f t="shared" si="5"/>
        <v>2650</v>
      </c>
      <c r="AS18" s="113">
        <v>1</v>
      </c>
      <c r="AT18" s="116">
        <v>0</v>
      </c>
      <c r="AU18" s="110">
        <f t="shared" si="4"/>
        <v>2650</v>
      </c>
      <c r="AV18" s="186"/>
      <c r="AZ18">
        <f t="shared" si="6"/>
        <v>2650</v>
      </c>
    </row>
    <row r="19" spans="1:52" ht="14.25" thickBot="1">
      <c r="A19" s="184"/>
      <c r="B19" s="52">
        <f t="shared" si="0"/>
        <v>14</v>
      </c>
      <c r="C19" s="196"/>
      <c r="D19" s="98" t="s">
        <v>89</v>
      </c>
      <c r="E19" s="110"/>
      <c r="F19" s="87"/>
      <c r="G19" s="84"/>
      <c r="H19" s="88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77"/>
      <c r="Z19" s="87"/>
      <c r="AA19" s="84"/>
      <c r="AB19" s="84"/>
      <c r="AC19" s="84"/>
      <c r="AD19" s="88"/>
      <c r="AE19" s="84"/>
      <c r="AF19" s="88"/>
      <c r="AG19" s="84"/>
      <c r="AH19" s="88"/>
      <c r="AI19" s="84"/>
      <c r="AJ19" s="88"/>
      <c r="AK19" s="84"/>
      <c r="AL19" s="88"/>
      <c r="AM19" s="77"/>
      <c r="AN19" s="87">
        <f t="shared" si="1"/>
        <v>0</v>
      </c>
      <c r="AO19" s="84"/>
      <c r="AP19" s="77">
        <f t="shared" si="2"/>
        <v>0</v>
      </c>
      <c r="AQ19" s="113">
        <f t="shared" si="3"/>
        <v>0</v>
      </c>
      <c r="AR19" s="113">
        <f t="shared" si="5"/>
        <v>0</v>
      </c>
      <c r="AS19" s="113"/>
      <c r="AT19" s="116"/>
      <c r="AU19" s="110">
        <f t="shared" si="4"/>
        <v>0</v>
      </c>
      <c r="AV19" s="186"/>
      <c r="AZ19">
        <f t="shared" si="6"/>
        <v>0</v>
      </c>
    </row>
    <row r="20" spans="1:52" ht="14.25" thickBot="1">
      <c r="A20" s="184"/>
      <c r="B20" s="52">
        <f t="shared" si="0"/>
        <v>14</v>
      </c>
      <c r="C20" s="196"/>
      <c r="D20" s="100" t="s">
        <v>91</v>
      </c>
      <c r="E20" s="110"/>
      <c r="F20" s="87"/>
      <c r="G20" s="84"/>
      <c r="H20" s="88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77"/>
      <c r="Z20" s="87"/>
      <c r="AA20" s="84"/>
      <c r="AB20" s="84"/>
      <c r="AC20" s="84"/>
      <c r="AD20" s="88"/>
      <c r="AE20" s="84"/>
      <c r="AF20" s="88"/>
      <c r="AG20" s="84"/>
      <c r="AH20" s="88"/>
      <c r="AI20" s="84"/>
      <c r="AJ20" s="88"/>
      <c r="AK20" s="84"/>
      <c r="AL20" s="88"/>
      <c r="AM20" s="77"/>
      <c r="AN20" s="142"/>
      <c r="AO20" s="143"/>
      <c r="AP20" s="92"/>
      <c r="AQ20" s="113"/>
      <c r="AR20" s="113"/>
      <c r="AS20" s="113"/>
      <c r="AT20" s="116"/>
      <c r="AU20" s="110"/>
      <c r="AV20" s="189"/>
    </row>
    <row r="21" spans="1:52" ht="14.25" thickBot="1">
      <c r="A21" s="184"/>
      <c r="B21" s="51">
        <f t="shared" si="0"/>
        <v>9</v>
      </c>
      <c r="C21" s="196"/>
      <c r="D21" s="99" t="s">
        <v>90</v>
      </c>
      <c r="E21" s="110"/>
      <c r="F21" s="87">
        <v>1</v>
      </c>
      <c r="G21" s="84"/>
      <c r="H21" s="88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77"/>
      <c r="Z21" s="87"/>
      <c r="AA21" s="84"/>
      <c r="AB21" s="84"/>
      <c r="AC21" s="84">
        <v>1</v>
      </c>
      <c r="AD21" s="88"/>
      <c r="AE21" s="84"/>
      <c r="AF21" s="88"/>
      <c r="AG21" s="84"/>
      <c r="AH21" s="88"/>
      <c r="AI21" s="84"/>
      <c r="AJ21" s="88"/>
      <c r="AK21" s="84"/>
      <c r="AL21" s="88"/>
      <c r="AM21" s="77"/>
      <c r="AN21" s="117">
        <f t="shared" si="1"/>
        <v>200</v>
      </c>
      <c r="AO21" s="118">
        <v>1</v>
      </c>
      <c r="AP21" s="119">
        <f t="shared" si="2"/>
        <v>200</v>
      </c>
      <c r="AQ21" s="113">
        <f t="shared" si="3"/>
        <v>700</v>
      </c>
      <c r="AR21" s="113">
        <f t="shared" si="5"/>
        <v>900</v>
      </c>
      <c r="AS21" s="113">
        <v>1</v>
      </c>
      <c r="AT21" s="116">
        <v>0</v>
      </c>
      <c r="AU21" s="110">
        <f t="shared" si="4"/>
        <v>900</v>
      </c>
      <c r="AV21" s="189"/>
      <c r="AZ21">
        <f t="shared" si="6"/>
        <v>900</v>
      </c>
    </row>
    <row r="22" spans="1:52" ht="14.25" thickBot="1">
      <c r="A22" s="184">
        <f>RANK(AV22,$AV$5:$AV$49)</f>
        <v>2</v>
      </c>
      <c r="B22" s="49">
        <f t="shared" si="0"/>
        <v>2</v>
      </c>
      <c r="C22" s="197" t="s">
        <v>4</v>
      </c>
      <c r="D22" s="56" t="s">
        <v>92</v>
      </c>
      <c r="E22" s="120"/>
      <c r="F22" s="60"/>
      <c r="G22" s="61"/>
      <c r="H22" s="68"/>
      <c r="I22" s="61"/>
      <c r="J22" s="61"/>
      <c r="K22" s="61"/>
      <c r="L22" s="61">
        <v>1</v>
      </c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121"/>
      <c r="Z22" s="60"/>
      <c r="AA22" s="61"/>
      <c r="AB22" s="61"/>
      <c r="AC22" s="61"/>
      <c r="AD22" s="68"/>
      <c r="AE22" s="61"/>
      <c r="AF22" s="68">
        <v>1</v>
      </c>
      <c r="AG22" s="61"/>
      <c r="AH22" s="68"/>
      <c r="AI22" s="61"/>
      <c r="AJ22" s="68"/>
      <c r="AK22" s="61"/>
      <c r="AL22" s="68"/>
      <c r="AM22" s="121"/>
      <c r="AN22" s="122">
        <f t="shared" si="1"/>
        <v>3500</v>
      </c>
      <c r="AO22" s="75">
        <v>0.5</v>
      </c>
      <c r="AP22" s="123">
        <f t="shared" si="2"/>
        <v>1750</v>
      </c>
      <c r="AQ22" s="124">
        <f t="shared" si="3"/>
        <v>2200</v>
      </c>
      <c r="AR22" s="124">
        <f t="shared" si="5"/>
        <v>3950</v>
      </c>
      <c r="AS22" s="124">
        <v>1</v>
      </c>
      <c r="AT22" s="125">
        <v>0</v>
      </c>
      <c r="AU22" s="120">
        <f t="shared" si="4"/>
        <v>3950</v>
      </c>
      <c r="AV22" s="198">
        <f>SUM(AU22:AU26)</f>
        <v>6650</v>
      </c>
      <c r="AZ22">
        <f t="shared" si="6"/>
        <v>3950</v>
      </c>
    </row>
    <row r="23" spans="1:52" ht="14.25" thickBot="1">
      <c r="A23" s="184"/>
      <c r="B23" s="50">
        <f t="shared" si="0"/>
        <v>6</v>
      </c>
      <c r="C23" s="197"/>
      <c r="D23" s="57" t="s">
        <v>93</v>
      </c>
      <c r="E23" s="108"/>
      <c r="F23" s="64"/>
      <c r="G23" s="62"/>
      <c r="H23" s="69"/>
      <c r="I23" s="62">
        <v>1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126"/>
      <c r="Z23" s="64"/>
      <c r="AA23" s="62"/>
      <c r="AB23" s="62"/>
      <c r="AC23" s="62"/>
      <c r="AD23" s="69">
        <v>1</v>
      </c>
      <c r="AE23" s="62"/>
      <c r="AF23" s="69"/>
      <c r="AG23" s="62"/>
      <c r="AH23" s="69"/>
      <c r="AI23" s="62"/>
      <c r="AJ23" s="69"/>
      <c r="AK23" s="62"/>
      <c r="AL23" s="69"/>
      <c r="AM23" s="126"/>
      <c r="AN23" s="64">
        <f t="shared" si="1"/>
        <v>1600</v>
      </c>
      <c r="AO23" s="62">
        <v>1</v>
      </c>
      <c r="AP23" s="126">
        <f t="shared" si="2"/>
        <v>1600</v>
      </c>
      <c r="AQ23" s="127">
        <f t="shared" si="3"/>
        <v>1100</v>
      </c>
      <c r="AR23" s="127">
        <f t="shared" si="5"/>
        <v>2700</v>
      </c>
      <c r="AS23" s="127">
        <v>1</v>
      </c>
      <c r="AT23" s="128">
        <v>0</v>
      </c>
      <c r="AU23" s="108">
        <f t="shared" si="4"/>
        <v>2700</v>
      </c>
      <c r="AV23" s="199"/>
      <c r="AZ23">
        <f t="shared" si="6"/>
        <v>2700</v>
      </c>
    </row>
    <row r="24" spans="1:52" ht="14.25" thickBot="1">
      <c r="A24" s="184"/>
      <c r="B24" s="50"/>
      <c r="C24" s="197"/>
      <c r="D24" s="57" t="s">
        <v>94</v>
      </c>
      <c r="E24" s="108"/>
      <c r="F24" s="64"/>
      <c r="G24" s="62"/>
      <c r="H24" s="69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126"/>
      <c r="Z24" s="64"/>
      <c r="AA24" s="62"/>
      <c r="AB24" s="62"/>
      <c r="AC24" s="62"/>
      <c r="AD24" s="69"/>
      <c r="AE24" s="62"/>
      <c r="AF24" s="69"/>
      <c r="AG24" s="62"/>
      <c r="AH24" s="69"/>
      <c r="AI24" s="62"/>
      <c r="AJ24" s="69"/>
      <c r="AK24" s="62"/>
      <c r="AL24" s="69"/>
      <c r="AM24" s="126"/>
      <c r="AN24" s="64"/>
      <c r="AO24" s="62"/>
      <c r="AP24" s="126"/>
      <c r="AQ24" s="127"/>
      <c r="AR24" s="127"/>
      <c r="AS24" s="127"/>
      <c r="AT24" s="128"/>
      <c r="AU24" s="108"/>
      <c r="AV24" s="199"/>
    </row>
    <row r="25" spans="1:52" ht="14.25" thickBot="1">
      <c r="A25" s="184"/>
      <c r="B25" s="50">
        <f t="shared" si="0"/>
        <v>14</v>
      </c>
      <c r="C25" s="197"/>
      <c r="D25" s="57" t="s">
        <v>95</v>
      </c>
      <c r="E25" s="108"/>
      <c r="F25" s="64"/>
      <c r="G25" s="62"/>
      <c r="H25" s="69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126"/>
      <c r="Z25" s="64"/>
      <c r="AA25" s="62"/>
      <c r="AB25" s="62"/>
      <c r="AC25" s="62"/>
      <c r="AD25" s="69"/>
      <c r="AE25" s="62"/>
      <c r="AF25" s="69"/>
      <c r="AG25" s="62"/>
      <c r="AH25" s="69"/>
      <c r="AI25" s="62"/>
      <c r="AJ25" s="69"/>
      <c r="AK25" s="62"/>
      <c r="AL25" s="69"/>
      <c r="AM25" s="126"/>
      <c r="AN25" s="64">
        <f t="shared" si="1"/>
        <v>0</v>
      </c>
      <c r="AO25" s="62"/>
      <c r="AP25" s="126">
        <f t="shared" si="2"/>
        <v>0</v>
      </c>
      <c r="AQ25" s="127">
        <f t="shared" si="3"/>
        <v>0</v>
      </c>
      <c r="AR25" s="127">
        <f t="shared" si="5"/>
        <v>0</v>
      </c>
      <c r="AS25" s="127"/>
      <c r="AT25" s="128"/>
      <c r="AU25" s="108">
        <f t="shared" si="4"/>
        <v>0</v>
      </c>
      <c r="AV25" s="199"/>
      <c r="AZ25">
        <f t="shared" si="6"/>
        <v>0</v>
      </c>
    </row>
    <row r="26" spans="1:52" ht="14.25" thickBot="1">
      <c r="A26" s="184"/>
      <c r="B26" s="51">
        <f t="shared" si="0"/>
        <v>14</v>
      </c>
      <c r="C26" s="197"/>
      <c r="D26" s="58" t="s">
        <v>96</v>
      </c>
      <c r="E26" s="108"/>
      <c r="F26" s="64"/>
      <c r="G26" s="62"/>
      <c r="H26" s="69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126"/>
      <c r="Z26" s="64"/>
      <c r="AA26" s="62"/>
      <c r="AB26" s="62"/>
      <c r="AC26" s="62"/>
      <c r="AD26" s="69"/>
      <c r="AE26" s="62"/>
      <c r="AF26" s="69"/>
      <c r="AG26" s="62"/>
      <c r="AH26" s="69"/>
      <c r="AI26" s="62"/>
      <c r="AJ26" s="69"/>
      <c r="AK26" s="62"/>
      <c r="AL26" s="69"/>
      <c r="AM26" s="126"/>
      <c r="AN26" s="129">
        <f t="shared" si="1"/>
        <v>0</v>
      </c>
      <c r="AO26" s="130">
        <v>1</v>
      </c>
      <c r="AP26" s="131">
        <f t="shared" si="2"/>
        <v>0</v>
      </c>
      <c r="AQ26" s="127">
        <f t="shared" si="3"/>
        <v>0</v>
      </c>
      <c r="AR26" s="127">
        <f t="shared" si="5"/>
        <v>0</v>
      </c>
      <c r="AS26" s="127">
        <v>1</v>
      </c>
      <c r="AT26" s="128">
        <v>0</v>
      </c>
      <c r="AU26" s="173">
        <f t="shared" si="4"/>
        <v>0</v>
      </c>
      <c r="AV26" s="200"/>
      <c r="AZ26">
        <f t="shared" si="6"/>
        <v>0</v>
      </c>
    </row>
    <row r="27" spans="1:52" ht="14.25" thickBot="1">
      <c r="A27" s="184">
        <f>RANK(AV27,$AV$5:$AV$49)</f>
        <v>1</v>
      </c>
      <c r="B27" s="49">
        <f t="shared" si="0"/>
        <v>8</v>
      </c>
      <c r="C27" s="196" t="s">
        <v>7</v>
      </c>
      <c r="D27" s="97" t="s">
        <v>97</v>
      </c>
      <c r="E27" s="111"/>
      <c r="F27" s="80"/>
      <c r="G27" s="82"/>
      <c r="H27" s="81">
        <v>1</v>
      </c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3"/>
      <c r="Z27" s="80"/>
      <c r="AA27" s="82"/>
      <c r="AB27" s="82"/>
      <c r="AC27" s="82"/>
      <c r="AD27" s="81">
        <v>1</v>
      </c>
      <c r="AE27" s="82"/>
      <c r="AF27" s="81"/>
      <c r="AG27" s="82"/>
      <c r="AH27" s="81"/>
      <c r="AI27" s="82"/>
      <c r="AJ27" s="81"/>
      <c r="AK27" s="82"/>
      <c r="AL27" s="81"/>
      <c r="AM27" s="83"/>
      <c r="AN27" s="80">
        <f t="shared" si="1"/>
        <v>1000</v>
      </c>
      <c r="AO27" s="82">
        <v>1</v>
      </c>
      <c r="AP27" s="83">
        <f t="shared" si="2"/>
        <v>1000</v>
      </c>
      <c r="AQ27" s="112">
        <f t="shared" si="3"/>
        <v>1100</v>
      </c>
      <c r="AR27" s="112">
        <f t="shared" si="5"/>
        <v>2100</v>
      </c>
      <c r="AS27" s="112">
        <v>1</v>
      </c>
      <c r="AT27" s="115">
        <v>0</v>
      </c>
      <c r="AU27" s="111">
        <f t="shared" si="4"/>
        <v>2100</v>
      </c>
      <c r="AV27" s="188">
        <f>SUM(AU27:AU30)</f>
        <v>7200</v>
      </c>
      <c r="AZ27">
        <f t="shared" si="6"/>
        <v>2100</v>
      </c>
    </row>
    <row r="28" spans="1:52" ht="14.25" thickBot="1">
      <c r="A28" s="184"/>
      <c r="B28" s="50">
        <f t="shared" si="0"/>
        <v>1</v>
      </c>
      <c r="C28" s="196"/>
      <c r="D28" s="98" t="s">
        <v>98</v>
      </c>
      <c r="E28" s="110"/>
      <c r="F28" s="87"/>
      <c r="G28" s="84"/>
      <c r="H28" s="88"/>
      <c r="I28" s="84"/>
      <c r="J28" s="84"/>
      <c r="K28" s="84">
        <v>1</v>
      </c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77"/>
      <c r="Z28" s="87"/>
      <c r="AA28" s="84"/>
      <c r="AB28" s="84"/>
      <c r="AC28" s="84"/>
      <c r="AD28" s="88"/>
      <c r="AE28" s="84"/>
      <c r="AF28" s="88">
        <v>1</v>
      </c>
      <c r="AG28" s="84"/>
      <c r="AH28" s="88"/>
      <c r="AI28" s="84"/>
      <c r="AJ28" s="88"/>
      <c r="AK28" s="84"/>
      <c r="AL28" s="88"/>
      <c r="AM28" s="77"/>
      <c r="AN28" s="87">
        <f t="shared" si="1"/>
        <v>2900</v>
      </c>
      <c r="AO28" s="84">
        <v>1</v>
      </c>
      <c r="AP28" s="77">
        <f t="shared" si="2"/>
        <v>2900</v>
      </c>
      <c r="AQ28" s="113">
        <f t="shared" si="3"/>
        <v>2200</v>
      </c>
      <c r="AR28" s="113">
        <f t="shared" si="5"/>
        <v>5100</v>
      </c>
      <c r="AS28" s="113">
        <v>1</v>
      </c>
      <c r="AT28" s="116">
        <v>0</v>
      </c>
      <c r="AU28" s="109">
        <f t="shared" si="4"/>
        <v>5100</v>
      </c>
      <c r="AV28" s="186"/>
      <c r="AZ28">
        <f t="shared" si="6"/>
        <v>5100</v>
      </c>
    </row>
    <row r="29" spans="1:52" ht="14.25" thickBot="1">
      <c r="A29" s="184"/>
      <c r="B29" s="50">
        <f t="shared" si="0"/>
        <v>14</v>
      </c>
      <c r="C29" s="196"/>
      <c r="D29" s="98"/>
      <c r="E29" s="110"/>
      <c r="F29" s="87"/>
      <c r="G29" s="84"/>
      <c r="H29" s="88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77"/>
      <c r="Z29" s="87"/>
      <c r="AA29" s="84"/>
      <c r="AB29" s="84"/>
      <c r="AC29" s="84"/>
      <c r="AD29" s="88"/>
      <c r="AE29" s="84"/>
      <c r="AF29" s="88"/>
      <c r="AG29" s="84"/>
      <c r="AH29" s="88"/>
      <c r="AI29" s="84"/>
      <c r="AJ29" s="88"/>
      <c r="AK29" s="84"/>
      <c r="AL29" s="88"/>
      <c r="AM29" s="77"/>
      <c r="AN29" s="87">
        <f t="shared" si="1"/>
        <v>0</v>
      </c>
      <c r="AO29" s="84"/>
      <c r="AP29" s="77">
        <f t="shared" si="2"/>
        <v>0</v>
      </c>
      <c r="AQ29" s="113">
        <f t="shared" si="3"/>
        <v>0</v>
      </c>
      <c r="AR29" s="113">
        <f t="shared" si="5"/>
        <v>0</v>
      </c>
      <c r="AS29" s="113"/>
      <c r="AT29" s="116"/>
      <c r="AU29" s="109">
        <f t="shared" si="4"/>
        <v>0</v>
      </c>
      <c r="AV29" s="186"/>
      <c r="AZ29">
        <f t="shared" si="6"/>
        <v>0</v>
      </c>
    </row>
    <row r="30" spans="1:52" ht="14.25" thickBot="1">
      <c r="A30" s="184"/>
      <c r="B30" s="51">
        <f t="shared" si="0"/>
        <v>14</v>
      </c>
      <c r="C30" s="196"/>
      <c r="D30" s="99"/>
      <c r="E30" s="110"/>
      <c r="F30" s="87"/>
      <c r="G30" s="84"/>
      <c r="H30" s="88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77"/>
      <c r="Z30" s="87"/>
      <c r="AA30" s="84"/>
      <c r="AB30" s="84"/>
      <c r="AC30" s="84"/>
      <c r="AD30" s="88"/>
      <c r="AE30" s="84"/>
      <c r="AF30" s="88"/>
      <c r="AG30" s="84"/>
      <c r="AH30" s="88"/>
      <c r="AI30" s="84"/>
      <c r="AJ30" s="88"/>
      <c r="AK30" s="84"/>
      <c r="AL30" s="88"/>
      <c r="AM30" s="77"/>
      <c r="AN30" s="117">
        <f t="shared" si="1"/>
        <v>0</v>
      </c>
      <c r="AO30" s="118"/>
      <c r="AP30" s="119">
        <f t="shared" si="2"/>
        <v>0</v>
      </c>
      <c r="AQ30" s="113">
        <f t="shared" si="3"/>
        <v>0</v>
      </c>
      <c r="AR30" s="113">
        <f t="shared" si="5"/>
        <v>0</v>
      </c>
      <c r="AS30" s="113"/>
      <c r="AT30" s="116"/>
      <c r="AU30" s="110">
        <f t="shared" si="4"/>
        <v>0</v>
      </c>
      <c r="AV30" s="189"/>
      <c r="AZ30">
        <f t="shared" si="6"/>
        <v>0</v>
      </c>
    </row>
    <row r="31" spans="1:52" ht="14.25" thickBot="1">
      <c r="A31" s="184">
        <f>RANK(AV31,$AV$5:$AV$49)</f>
        <v>9</v>
      </c>
      <c r="B31" s="49">
        <f t="shared" si="0"/>
        <v>14</v>
      </c>
      <c r="C31" s="197" t="s">
        <v>8</v>
      </c>
      <c r="D31" s="57" t="s">
        <v>99</v>
      </c>
      <c r="E31" s="120"/>
      <c r="F31" s="60"/>
      <c r="G31" s="61"/>
      <c r="H31" s="68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121"/>
      <c r="Z31" s="60"/>
      <c r="AA31" s="61"/>
      <c r="AB31" s="61"/>
      <c r="AC31" s="61"/>
      <c r="AD31" s="68"/>
      <c r="AE31" s="61"/>
      <c r="AF31" s="68"/>
      <c r="AG31" s="61"/>
      <c r="AH31" s="68"/>
      <c r="AI31" s="61"/>
      <c r="AJ31" s="68"/>
      <c r="AK31" s="61"/>
      <c r="AL31" s="68"/>
      <c r="AM31" s="121"/>
      <c r="AN31" s="122">
        <f t="shared" si="1"/>
        <v>0</v>
      </c>
      <c r="AO31" s="75"/>
      <c r="AP31" s="123">
        <f t="shared" si="2"/>
        <v>0</v>
      </c>
      <c r="AQ31" s="124">
        <f t="shared" si="3"/>
        <v>0</v>
      </c>
      <c r="AR31" s="124">
        <f t="shared" si="5"/>
        <v>0</v>
      </c>
      <c r="AS31" s="124"/>
      <c r="AT31" s="125"/>
      <c r="AU31" s="120">
        <f t="shared" si="4"/>
        <v>0</v>
      </c>
      <c r="AV31" s="198">
        <f>SUM(AU31:AU34)</f>
        <v>0</v>
      </c>
      <c r="AZ31">
        <f t="shared" si="6"/>
        <v>0</v>
      </c>
    </row>
    <row r="32" spans="1:52" ht="14.25" thickBot="1">
      <c r="A32" s="184"/>
      <c r="B32" s="50">
        <f t="shared" si="0"/>
        <v>14</v>
      </c>
      <c r="C32" s="197"/>
      <c r="D32" s="57" t="s">
        <v>100</v>
      </c>
      <c r="E32" s="108"/>
      <c r="F32" s="64"/>
      <c r="G32" s="62"/>
      <c r="H32" s="69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126"/>
      <c r="Z32" s="64"/>
      <c r="AA32" s="62"/>
      <c r="AB32" s="62"/>
      <c r="AC32" s="62"/>
      <c r="AD32" s="69"/>
      <c r="AE32" s="62"/>
      <c r="AF32" s="69"/>
      <c r="AG32" s="62"/>
      <c r="AH32" s="69"/>
      <c r="AI32" s="62"/>
      <c r="AJ32" s="69"/>
      <c r="AK32" s="62"/>
      <c r="AL32" s="69"/>
      <c r="AM32" s="126"/>
      <c r="AN32" s="64">
        <f t="shared" si="1"/>
        <v>0</v>
      </c>
      <c r="AO32" s="62">
        <v>1</v>
      </c>
      <c r="AP32" s="126">
        <f>AO32*AN32</f>
        <v>0</v>
      </c>
      <c r="AQ32" s="127">
        <f t="shared" si="3"/>
        <v>0</v>
      </c>
      <c r="AR32" s="127">
        <f t="shared" si="5"/>
        <v>0</v>
      </c>
      <c r="AS32" s="127">
        <v>0.6</v>
      </c>
      <c r="AT32" s="128"/>
      <c r="AU32" s="108">
        <f t="shared" si="4"/>
        <v>0</v>
      </c>
      <c r="AV32" s="199"/>
      <c r="AZ32">
        <f t="shared" si="6"/>
        <v>0</v>
      </c>
    </row>
    <row r="33" spans="1:52" ht="14.25" thickBot="1">
      <c r="A33" s="184"/>
      <c r="B33" s="50">
        <f t="shared" si="0"/>
        <v>14</v>
      </c>
      <c r="C33" s="197"/>
      <c r="D33" s="172"/>
      <c r="E33" s="108"/>
      <c r="F33" s="64"/>
      <c r="G33" s="62"/>
      <c r="H33" s="69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126"/>
      <c r="Z33" s="64"/>
      <c r="AA33" s="62"/>
      <c r="AB33" s="62"/>
      <c r="AC33" s="62"/>
      <c r="AD33" s="69"/>
      <c r="AE33" s="62"/>
      <c r="AF33" s="69"/>
      <c r="AG33" s="62"/>
      <c r="AH33" s="69"/>
      <c r="AI33" s="62"/>
      <c r="AJ33" s="69"/>
      <c r="AK33" s="62"/>
      <c r="AL33" s="69"/>
      <c r="AM33" s="126"/>
      <c r="AN33" s="64">
        <f t="shared" si="1"/>
        <v>0</v>
      </c>
      <c r="AO33" s="62"/>
      <c r="AP33" s="126">
        <f t="shared" ref="AP33:AP48" si="7">AO33*AN33</f>
        <v>0</v>
      </c>
      <c r="AQ33" s="127">
        <f t="shared" si="3"/>
        <v>0</v>
      </c>
      <c r="AR33" s="127">
        <f t="shared" si="5"/>
        <v>0</v>
      </c>
      <c r="AS33" s="127"/>
      <c r="AT33" s="128"/>
      <c r="AU33" s="108">
        <f t="shared" si="4"/>
        <v>0</v>
      </c>
      <c r="AV33" s="199"/>
      <c r="AZ33">
        <f t="shared" si="6"/>
        <v>0</v>
      </c>
    </row>
    <row r="34" spans="1:52" ht="14.25" thickBot="1">
      <c r="A34" s="184"/>
      <c r="B34" s="51">
        <f t="shared" si="0"/>
        <v>14</v>
      </c>
      <c r="C34" s="197"/>
      <c r="D34" s="58"/>
      <c r="E34" s="108"/>
      <c r="F34" s="64"/>
      <c r="G34" s="62"/>
      <c r="H34" s="69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126"/>
      <c r="Z34" s="132"/>
      <c r="AA34" s="133"/>
      <c r="AB34" s="133"/>
      <c r="AC34" s="133"/>
      <c r="AD34" s="134"/>
      <c r="AE34" s="133"/>
      <c r="AF34" s="134"/>
      <c r="AG34" s="133"/>
      <c r="AH34" s="134"/>
      <c r="AI34" s="133"/>
      <c r="AJ34" s="134"/>
      <c r="AK34" s="133"/>
      <c r="AL34" s="134"/>
      <c r="AM34" s="135"/>
      <c r="AN34" s="129">
        <f t="shared" si="1"/>
        <v>0</v>
      </c>
      <c r="AO34" s="130"/>
      <c r="AP34" s="131">
        <f t="shared" si="7"/>
        <v>0</v>
      </c>
      <c r="AQ34" s="127">
        <f t="shared" si="3"/>
        <v>0</v>
      </c>
      <c r="AR34" s="127">
        <f t="shared" si="5"/>
        <v>0</v>
      </c>
      <c r="AS34" s="127"/>
      <c r="AT34" s="128"/>
      <c r="AU34" s="108">
        <f t="shared" si="4"/>
        <v>0</v>
      </c>
      <c r="AV34" s="200"/>
      <c r="AZ34">
        <f t="shared" si="6"/>
        <v>0</v>
      </c>
    </row>
    <row r="35" spans="1:52" ht="14.25" thickBot="1">
      <c r="A35" s="184">
        <f>RANK(AV35,$AV$5:$AV$49)</f>
        <v>4</v>
      </c>
      <c r="B35" s="49">
        <f t="shared" si="0"/>
        <v>3</v>
      </c>
      <c r="C35" s="196" t="s">
        <v>9</v>
      </c>
      <c r="D35" s="78" t="s">
        <v>101</v>
      </c>
      <c r="E35" s="111"/>
      <c r="F35" s="80"/>
      <c r="G35" s="82"/>
      <c r="H35" s="81"/>
      <c r="I35" s="82"/>
      <c r="J35" s="82">
        <v>1</v>
      </c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3"/>
      <c r="Z35" s="136"/>
      <c r="AA35" s="85"/>
      <c r="AB35" s="137"/>
      <c r="AC35" s="85"/>
      <c r="AD35" s="137"/>
      <c r="AE35" s="85">
        <v>1</v>
      </c>
      <c r="AF35" s="137"/>
      <c r="AG35" s="85"/>
      <c r="AH35" s="137"/>
      <c r="AI35" s="85"/>
      <c r="AJ35" s="137"/>
      <c r="AK35" s="85"/>
      <c r="AL35" s="137"/>
      <c r="AM35" s="138"/>
      <c r="AN35" s="80">
        <f t="shared" si="1"/>
        <v>2100</v>
      </c>
      <c r="AO35" s="82">
        <v>1</v>
      </c>
      <c r="AP35" s="83">
        <f t="shared" si="7"/>
        <v>2100</v>
      </c>
      <c r="AQ35" s="112">
        <f t="shared" si="3"/>
        <v>1600</v>
      </c>
      <c r="AR35" s="112">
        <f t="shared" si="5"/>
        <v>3700</v>
      </c>
      <c r="AS35" s="112">
        <v>1</v>
      </c>
      <c r="AT35" s="115">
        <v>0</v>
      </c>
      <c r="AU35" s="111">
        <f t="shared" si="4"/>
        <v>3700</v>
      </c>
      <c r="AV35" s="185">
        <f>SUM(AU35:AU38)</f>
        <v>3700</v>
      </c>
      <c r="AZ35">
        <f t="shared" si="6"/>
        <v>3700</v>
      </c>
    </row>
    <row r="36" spans="1:52" ht="14.25" thickBot="1">
      <c r="A36" s="184"/>
      <c r="B36" s="50">
        <f t="shared" si="0"/>
        <v>14</v>
      </c>
      <c r="C36" s="196"/>
      <c r="D36" s="89"/>
      <c r="E36" s="110"/>
      <c r="F36" s="87"/>
      <c r="G36" s="84"/>
      <c r="H36" s="88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77"/>
      <c r="Z36" s="87"/>
      <c r="AA36" s="84"/>
      <c r="AB36" s="88"/>
      <c r="AC36" s="84"/>
      <c r="AD36" s="88"/>
      <c r="AE36" s="84"/>
      <c r="AF36" s="88"/>
      <c r="AG36" s="84"/>
      <c r="AH36" s="88"/>
      <c r="AI36" s="84"/>
      <c r="AJ36" s="88"/>
      <c r="AK36" s="84"/>
      <c r="AL36" s="88"/>
      <c r="AM36" s="77"/>
      <c r="AN36" s="87">
        <f t="shared" si="1"/>
        <v>0</v>
      </c>
      <c r="AO36" s="84"/>
      <c r="AP36" s="77">
        <f t="shared" si="7"/>
        <v>0</v>
      </c>
      <c r="AQ36" s="113">
        <f t="shared" si="3"/>
        <v>0</v>
      </c>
      <c r="AR36" s="113">
        <f t="shared" si="5"/>
        <v>0</v>
      </c>
      <c r="AS36" s="113"/>
      <c r="AT36" s="116"/>
      <c r="AU36" s="110">
        <f t="shared" si="4"/>
        <v>0</v>
      </c>
      <c r="AV36" s="186"/>
      <c r="AZ36">
        <f t="shared" si="6"/>
        <v>0</v>
      </c>
    </row>
    <row r="37" spans="1:52" ht="14.25" thickBot="1">
      <c r="A37" s="184"/>
      <c r="B37" s="50">
        <f t="shared" si="0"/>
        <v>14</v>
      </c>
      <c r="C37" s="196"/>
      <c r="D37" s="89"/>
      <c r="E37" s="110"/>
      <c r="F37" s="87"/>
      <c r="G37" s="84"/>
      <c r="H37" s="88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77"/>
      <c r="Z37" s="87"/>
      <c r="AA37" s="84"/>
      <c r="AB37" s="88"/>
      <c r="AC37" s="84"/>
      <c r="AD37" s="88"/>
      <c r="AE37" s="84"/>
      <c r="AF37" s="88"/>
      <c r="AG37" s="84"/>
      <c r="AH37" s="88"/>
      <c r="AI37" s="84"/>
      <c r="AJ37" s="88"/>
      <c r="AK37" s="84"/>
      <c r="AL37" s="88"/>
      <c r="AM37" s="77"/>
      <c r="AN37" s="87">
        <f t="shared" si="1"/>
        <v>0</v>
      </c>
      <c r="AO37" s="84"/>
      <c r="AP37" s="77">
        <f t="shared" si="7"/>
        <v>0</v>
      </c>
      <c r="AQ37" s="113">
        <f t="shared" si="3"/>
        <v>0</v>
      </c>
      <c r="AR37" s="113">
        <f t="shared" si="5"/>
        <v>0</v>
      </c>
      <c r="AS37" s="113"/>
      <c r="AT37" s="116"/>
      <c r="AU37" s="110">
        <f t="shared" si="4"/>
        <v>0</v>
      </c>
      <c r="AV37" s="186"/>
      <c r="AZ37">
        <f t="shared" si="6"/>
        <v>0</v>
      </c>
    </row>
    <row r="38" spans="1:52" ht="14.25" thickBot="1">
      <c r="A38" s="184"/>
      <c r="B38" s="51">
        <f t="shared" si="0"/>
        <v>14</v>
      </c>
      <c r="C38" s="196"/>
      <c r="D38" s="91"/>
      <c r="E38" s="168"/>
      <c r="F38" s="87"/>
      <c r="G38" s="84"/>
      <c r="H38" s="88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77"/>
      <c r="Z38" s="87"/>
      <c r="AA38" s="84"/>
      <c r="AB38" s="88"/>
      <c r="AC38" s="84"/>
      <c r="AD38" s="88"/>
      <c r="AE38" s="84"/>
      <c r="AF38" s="88"/>
      <c r="AG38" s="84"/>
      <c r="AH38" s="88"/>
      <c r="AI38" s="84"/>
      <c r="AJ38" s="88"/>
      <c r="AK38" s="84"/>
      <c r="AL38" s="88"/>
      <c r="AM38" s="77"/>
      <c r="AN38" s="117">
        <f t="shared" si="1"/>
        <v>0</v>
      </c>
      <c r="AO38" s="118"/>
      <c r="AP38" s="119">
        <f t="shared" si="7"/>
        <v>0</v>
      </c>
      <c r="AQ38" s="113">
        <f t="shared" si="3"/>
        <v>0</v>
      </c>
      <c r="AR38" s="113">
        <f t="shared" si="5"/>
        <v>0</v>
      </c>
      <c r="AS38" s="113"/>
      <c r="AT38" s="116"/>
      <c r="AU38" s="109">
        <f t="shared" si="4"/>
        <v>0</v>
      </c>
      <c r="AV38" s="187"/>
      <c r="AZ38">
        <f t="shared" si="6"/>
        <v>0</v>
      </c>
    </row>
    <row r="39" spans="1:52" ht="14.25" thickBot="1">
      <c r="A39" s="184">
        <f>RANK(AV39,$AV$5:$AV$49)</f>
        <v>8</v>
      </c>
      <c r="B39" s="49">
        <f t="shared" si="0"/>
        <v>13</v>
      </c>
      <c r="C39" s="197" t="s">
        <v>10</v>
      </c>
      <c r="D39" s="56" t="s">
        <v>102</v>
      </c>
      <c r="E39" s="124"/>
      <c r="F39" s="68"/>
      <c r="G39" s="61"/>
      <c r="H39" s="68">
        <v>1</v>
      </c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121"/>
      <c r="Z39" s="60"/>
      <c r="AA39" s="61">
        <v>1</v>
      </c>
      <c r="AB39" s="68"/>
      <c r="AC39" s="61"/>
      <c r="AD39" s="68"/>
      <c r="AE39" s="61"/>
      <c r="AF39" s="68"/>
      <c r="AG39" s="61"/>
      <c r="AH39" s="68"/>
      <c r="AI39" s="61"/>
      <c r="AJ39" s="68"/>
      <c r="AK39" s="61"/>
      <c r="AL39" s="68"/>
      <c r="AM39" s="121"/>
      <c r="AN39" s="122">
        <f t="shared" si="1"/>
        <v>1000</v>
      </c>
      <c r="AO39" s="75">
        <v>0.5</v>
      </c>
      <c r="AP39" s="123">
        <f t="shared" si="7"/>
        <v>500</v>
      </c>
      <c r="AQ39" s="124">
        <f t="shared" si="3"/>
        <v>200</v>
      </c>
      <c r="AR39" s="124">
        <f t="shared" si="5"/>
        <v>700</v>
      </c>
      <c r="AS39" s="124">
        <v>0.6</v>
      </c>
      <c r="AT39" s="125"/>
      <c r="AU39" s="120">
        <f t="shared" si="4"/>
        <v>420</v>
      </c>
      <c r="AV39" s="201">
        <f>SUM(AU39:AU43)</f>
        <v>420</v>
      </c>
      <c r="AZ39">
        <f t="shared" si="6"/>
        <v>420</v>
      </c>
    </row>
    <row r="40" spans="1:52" ht="14.25" thickBot="1">
      <c r="A40" s="184"/>
      <c r="B40" s="50">
        <f t="shared" si="0"/>
        <v>14</v>
      </c>
      <c r="C40" s="197"/>
      <c r="D40" s="156" t="s">
        <v>103</v>
      </c>
      <c r="E40" s="127"/>
      <c r="F40" s="69"/>
      <c r="G40" s="62"/>
      <c r="H40" s="69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126"/>
      <c r="Z40" s="64"/>
      <c r="AA40" s="62"/>
      <c r="AB40" s="69"/>
      <c r="AC40" s="62"/>
      <c r="AD40" s="69"/>
      <c r="AE40" s="62"/>
      <c r="AF40" s="69"/>
      <c r="AG40" s="62"/>
      <c r="AH40" s="69"/>
      <c r="AI40" s="62"/>
      <c r="AJ40" s="69"/>
      <c r="AK40" s="62"/>
      <c r="AL40" s="69"/>
      <c r="AM40" s="126"/>
      <c r="AN40" s="64">
        <f t="shared" si="1"/>
        <v>0</v>
      </c>
      <c r="AO40" s="62"/>
      <c r="AP40" s="126">
        <f t="shared" si="7"/>
        <v>0</v>
      </c>
      <c r="AQ40" s="127">
        <f t="shared" si="3"/>
        <v>0</v>
      </c>
      <c r="AR40" s="127">
        <f t="shared" si="5"/>
        <v>0</v>
      </c>
      <c r="AS40" s="127"/>
      <c r="AT40" s="128"/>
      <c r="AU40" s="108">
        <f t="shared" si="4"/>
        <v>0</v>
      </c>
      <c r="AV40" s="199"/>
      <c r="AZ40">
        <f t="shared" si="6"/>
        <v>0</v>
      </c>
    </row>
    <row r="41" spans="1:52" ht="14.25" thickBot="1">
      <c r="A41" s="184"/>
      <c r="B41" s="50"/>
      <c r="C41" s="197"/>
      <c r="D41" s="156" t="s">
        <v>106</v>
      </c>
      <c r="E41" s="127"/>
      <c r="F41" s="69"/>
      <c r="G41" s="62"/>
      <c r="H41" s="69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126"/>
      <c r="Z41" s="64"/>
      <c r="AA41" s="62"/>
      <c r="AB41" s="69"/>
      <c r="AC41" s="62"/>
      <c r="AD41" s="69"/>
      <c r="AE41" s="62"/>
      <c r="AF41" s="69"/>
      <c r="AG41" s="62"/>
      <c r="AH41" s="69"/>
      <c r="AI41" s="62"/>
      <c r="AJ41" s="69"/>
      <c r="AK41" s="62"/>
      <c r="AL41" s="69"/>
      <c r="AM41" s="126"/>
      <c r="AN41" s="64"/>
      <c r="AO41" s="62"/>
      <c r="AP41" s="126"/>
      <c r="AQ41" s="127"/>
      <c r="AR41" s="127"/>
      <c r="AS41" s="127"/>
      <c r="AT41" s="128"/>
      <c r="AU41" s="108"/>
      <c r="AV41" s="199"/>
    </row>
    <row r="42" spans="1:52" ht="14.25" thickBot="1">
      <c r="A42" s="184"/>
      <c r="B42" s="50">
        <f t="shared" si="0"/>
        <v>14</v>
      </c>
      <c r="C42" s="197"/>
      <c r="D42" s="57" t="s">
        <v>104</v>
      </c>
      <c r="E42" s="127"/>
      <c r="F42" s="69"/>
      <c r="G42" s="62"/>
      <c r="H42" s="69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126"/>
      <c r="Z42" s="64"/>
      <c r="AA42" s="62"/>
      <c r="AB42" s="69"/>
      <c r="AC42" s="62"/>
      <c r="AD42" s="69"/>
      <c r="AE42" s="62"/>
      <c r="AF42" s="69"/>
      <c r="AG42" s="62"/>
      <c r="AH42" s="69"/>
      <c r="AI42" s="62"/>
      <c r="AJ42" s="69"/>
      <c r="AK42" s="62"/>
      <c r="AL42" s="69"/>
      <c r="AM42" s="126"/>
      <c r="AN42" s="64">
        <f t="shared" si="1"/>
        <v>0</v>
      </c>
      <c r="AO42" s="62"/>
      <c r="AP42" s="126">
        <f t="shared" si="7"/>
        <v>0</v>
      </c>
      <c r="AQ42" s="127">
        <f t="shared" si="3"/>
        <v>0</v>
      </c>
      <c r="AR42" s="127">
        <f t="shared" si="5"/>
        <v>0</v>
      </c>
      <c r="AS42" s="127"/>
      <c r="AT42" s="128"/>
      <c r="AU42" s="108">
        <f t="shared" si="4"/>
        <v>0</v>
      </c>
      <c r="AV42" s="199"/>
      <c r="AZ42">
        <f t="shared" si="6"/>
        <v>0</v>
      </c>
    </row>
    <row r="43" spans="1:52" ht="14.25" thickBot="1">
      <c r="A43" s="184"/>
      <c r="B43" s="55">
        <f t="shared" si="0"/>
        <v>14</v>
      </c>
      <c r="C43" s="197"/>
      <c r="D43" s="58" t="s">
        <v>105</v>
      </c>
      <c r="E43" s="171"/>
      <c r="F43" s="69"/>
      <c r="G43" s="62"/>
      <c r="H43" s="69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126"/>
      <c r="Z43" s="64"/>
      <c r="AA43" s="62"/>
      <c r="AB43" s="69"/>
      <c r="AC43" s="62"/>
      <c r="AD43" s="69"/>
      <c r="AE43" s="62"/>
      <c r="AF43" s="69"/>
      <c r="AG43" s="62"/>
      <c r="AH43" s="69"/>
      <c r="AI43" s="62"/>
      <c r="AJ43" s="69"/>
      <c r="AK43" s="62"/>
      <c r="AL43" s="69"/>
      <c r="AM43" s="126"/>
      <c r="AN43" s="64">
        <f t="shared" si="1"/>
        <v>0</v>
      </c>
      <c r="AO43" s="62"/>
      <c r="AP43" s="126">
        <f>AO43*AN43</f>
        <v>0</v>
      </c>
      <c r="AQ43" s="127">
        <f t="shared" si="3"/>
        <v>0</v>
      </c>
      <c r="AR43" s="127">
        <f>AP43+AQ43</f>
        <v>0</v>
      </c>
      <c r="AS43" s="127">
        <v>0.6</v>
      </c>
      <c r="AT43" s="128"/>
      <c r="AU43" s="108">
        <f t="shared" si="4"/>
        <v>0</v>
      </c>
      <c r="AV43" s="199"/>
      <c r="AZ43">
        <f t="shared" si="6"/>
        <v>0</v>
      </c>
    </row>
    <row r="44" spans="1:52" ht="14.25" thickBot="1">
      <c r="A44" s="184">
        <f>RANK(AV44,$AV$5:$AV$49)</f>
        <v>6</v>
      </c>
      <c r="B44" s="49">
        <f t="shared" si="0"/>
        <v>14</v>
      </c>
      <c r="C44" s="196" t="s">
        <v>65</v>
      </c>
      <c r="D44" s="144" t="s">
        <v>107</v>
      </c>
      <c r="E44" s="111"/>
      <c r="F44" s="80"/>
      <c r="G44" s="82"/>
      <c r="H44" s="81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3"/>
      <c r="Z44" s="80"/>
      <c r="AA44" s="82"/>
      <c r="AB44" s="81"/>
      <c r="AC44" s="82"/>
      <c r="AD44" s="81"/>
      <c r="AE44" s="82"/>
      <c r="AF44" s="81"/>
      <c r="AG44" s="82"/>
      <c r="AH44" s="81"/>
      <c r="AI44" s="82"/>
      <c r="AJ44" s="81"/>
      <c r="AK44" s="82"/>
      <c r="AL44" s="81"/>
      <c r="AM44" s="83"/>
      <c r="AN44" s="80">
        <f t="shared" si="1"/>
        <v>0</v>
      </c>
      <c r="AO44" s="82">
        <v>1</v>
      </c>
      <c r="AP44" s="83">
        <f t="shared" si="7"/>
        <v>0</v>
      </c>
      <c r="AQ44" s="112">
        <f t="shared" si="3"/>
        <v>0</v>
      </c>
      <c r="AR44" s="112">
        <f t="shared" si="5"/>
        <v>0</v>
      </c>
      <c r="AS44" s="112">
        <v>0.6</v>
      </c>
      <c r="AT44" s="115"/>
      <c r="AU44" s="111">
        <f t="shared" si="4"/>
        <v>0</v>
      </c>
      <c r="AV44" s="185">
        <f>SUM(AU44:AU49)</f>
        <v>2940</v>
      </c>
      <c r="AZ44">
        <f t="shared" si="6"/>
        <v>0</v>
      </c>
    </row>
    <row r="45" spans="1:52" ht="14.25" thickBot="1">
      <c r="A45" s="184"/>
      <c r="B45" s="50">
        <f t="shared" si="0"/>
        <v>14</v>
      </c>
      <c r="C45" s="196"/>
      <c r="D45" s="98" t="s">
        <v>108</v>
      </c>
      <c r="E45" s="110"/>
      <c r="F45" s="87"/>
      <c r="G45" s="84"/>
      <c r="H45" s="88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77"/>
      <c r="Z45" s="87"/>
      <c r="AA45" s="84"/>
      <c r="AB45" s="88"/>
      <c r="AC45" s="84"/>
      <c r="AD45" s="88"/>
      <c r="AE45" s="84"/>
      <c r="AF45" s="88"/>
      <c r="AG45" s="84"/>
      <c r="AH45" s="88"/>
      <c r="AI45" s="84"/>
      <c r="AJ45" s="88"/>
      <c r="AK45" s="84"/>
      <c r="AL45" s="88"/>
      <c r="AM45" s="77"/>
      <c r="AN45" s="87">
        <f t="shared" si="1"/>
        <v>0</v>
      </c>
      <c r="AO45" s="84">
        <v>0.5</v>
      </c>
      <c r="AP45" s="77">
        <f t="shared" si="7"/>
        <v>0</v>
      </c>
      <c r="AQ45" s="113">
        <f t="shared" si="3"/>
        <v>0</v>
      </c>
      <c r="AR45" s="113">
        <f t="shared" si="5"/>
        <v>0</v>
      </c>
      <c r="AS45" s="113">
        <v>0.6</v>
      </c>
      <c r="AT45" s="116"/>
      <c r="AU45" s="110">
        <f t="shared" si="4"/>
        <v>0</v>
      </c>
      <c r="AV45" s="186"/>
      <c r="AZ45">
        <f t="shared" si="6"/>
        <v>0</v>
      </c>
    </row>
    <row r="46" spans="1:52" ht="14.25" thickBot="1">
      <c r="A46" s="184"/>
      <c r="B46" s="50"/>
      <c r="C46" s="196"/>
      <c r="D46" s="99" t="s">
        <v>110</v>
      </c>
      <c r="E46" s="110"/>
      <c r="F46" s="87"/>
      <c r="G46" s="84"/>
      <c r="H46" s="88"/>
      <c r="I46" s="84"/>
      <c r="J46" s="84"/>
      <c r="K46" s="84"/>
      <c r="L46" s="84"/>
      <c r="M46" s="84"/>
      <c r="N46" s="84">
        <v>1</v>
      </c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77"/>
      <c r="Z46" s="87"/>
      <c r="AA46" s="84"/>
      <c r="AB46" s="88"/>
      <c r="AC46" s="84"/>
      <c r="AD46" s="88"/>
      <c r="AE46" s="84"/>
      <c r="AF46" s="88">
        <v>1</v>
      </c>
      <c r="AG46" s="84"/>
      <c r="AH46" s="88"/>
      <c r="AI46" s="84"/>
      <c r="AJ46" s="88"/>
      <c r="AK46" s="84"/>
      <c r="AL46" s="88"/>
      <c r="AM46" s="77"/>
      <c r="AN46" s="87">
        <f t="shared" ref="AN46" si="8">$F$51*F46+$G$51*G46+$H$51*H46+$I$51*I46+$J$51*J46+$K$51*K46+$L$51*L46+$M$51*M46+$N$51*N46+$O$51*O46+$P$51*P46+$Q$51*Q46+$R$51*R46+$S$51*S46+$T$51*T46+$U$51*U46+$V$51*V46+$W$51*W46+$X$51*X46+$Y$51*Y46</f>
        <v>5400</v>
      </c>
      <c r="AO46" s="84">
        <v>0.5</v>
      </c>
      <c r="AP46" s="77">
        <f t="shared" ref="AP46" si="9">AO46*AN46</f>
        <v>2700</v>
      </c>
      <c r="AQ46" s="113">
        <f t="shared" ref="AQ46" si="10">$Z$51*Z46+$AA$51*AA46+$AB$51*AB46+$AC$51*AC46+$AD$51*AD46+$AE$51*AE46+$AF$51*AF46+$AG$51*AG46+$AH$51*AH46+$AI$51*AI46+$AJ$51*AJ46+$AK$51*AK46+$AL$51*AL46+$AM$51*AM46</f>
        <v>2200</v>
      </c>
      <c r="AR46" s="113">
        <f t="shared" ref="AR46" si="11">AP46+AQ46</f>
        <v>4900</v>
      </c>
      <c r="AS46" s="113">
        <v>0.6</v>
      </c>
      <c r="AT46" s="116"/>
      <c r="AU46" s="110">
        <f t="shared" ref="AU46" si="12">AR46*AS46-AT46</f>
        <v>2940</v>
      </c>
      <c r="AV46" s="186"/>
    </row>
    <row r="47" spans="1:52" ht="14.25" thickBot="1">
      <c r="A47" s="184"/>
      <c r="B47" s="50"/>
      <c r="C47" s="196"/>
      <c r="D47" s="98" t="s">
        <v>113</v>
      </c>
      <c r="E47" s="110"/>
      <c r="F47" s="87"/>
      <c r="G47" s="84"/>
      <c r="H47" s="88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77"/>
      <c r="Z47" s="87"/>
      <c r="AA47" s="84"/>
      <c r="AB47" s="88"/>
      <c r="AC47" s="84"/>
      <c r="AD47" s="88"/>
      <c r="AE47" s="84"/>
      <c r="AF47" s="88"/>
      <c r="AG47" s="84"/>
      <c r="AH47" s="88"/>
      <c r="AI47" s="84"/>
      <c r="AJ47" s="88"/>
      <c r="AK47" s="84"/>
      <c r="AL47" s="88"/>
      <c r="AM47" s="77"/>
      <c r="AN47" s="87">
        <f t="shared" si="1"/>
        <v>0</v>
      </c>
      <c r="AO47" s="84">
        <v>1</v>
      </c>
      <c r="AP47" s="77">
        <f>AO47*AN47</f>
        <v>0</v>
      </c>
      <c r="AQ47" s="113">
        <f>$Z$51*Z47+$AA$51*AA47+$AB$51*AB47+$AC$51*AC47+$AD$51*AD47+$AE$51*AE47+$AF$51*AF47+$AG$51*AG47+$AH$51*AH47+$AI$51*AI47+$AJ$51*AJ47+$AK$51*AK47+$AL$51*AL47+$AM$51*AM47</f>
        <v>0</v>
      </c>
      <c r="AR47" s="113">
        <f t="shared" si="5"/>
        <v>0</v>
      </c>
      <c r="AS47" s="113">
        <v>0.6</v>
      </c>
      <c r="AT47" s="116">
        <v>0</v>
      </c>
      <c r="AU47" s="110">
        <f t="shared" si="4"/>
        <v>0</v>
      </c>
      <c r="AV47" s="186"/>
    </row>
    <row r="48" spans="1:52" ht="14.25" thickBot="1">
      <c r="A48" s="184"/>
      <c r="B48" s="50">
        <f t="shared" si="0"/>
        <v>14</v>
      </c>
      <c r="C48" s="196"/>
      <c r="D48" s="98" t="s">
        <v>109</v>
      </c>
      <c r="E48" s="110"/>
      <c r="F48" s="87"/>
      <c r="G48" s="84"/>
      <c r="H48" s="88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77"/>
      <c r="Z48" s="87"/>
      <c r="AA48" s="84"/>
      <c r="AB48" s="88"/>
      <c r="AC48" s="84"/>
      <c r="AD48" s="88"/>
      <c r="AE48" s="84"/>
      <c r="AF48" s="88"/>
      <c r="AG48" s="84"/>
      <c r="AH48" s="88"/>
      <c r="AI48" s="84"/>
      <c r="AJ48" s="88"/>
      <c r="AK48" s="84"/>
      <c r="AL48" s="88"/>
      <c r="AM48" s="77"/>
      <c r="AN48" s="87">
        <f t="shared" si="1"/>
        <v>0</v>
      </c>
      <c r="AO48" s="84">
        <v>0.5</v>
      </c>
      <c r="AP48" s="77">
        <f t="shared" si="7"/>
        <v>0</v>
      </c>
      <c r="AQ48" s="113">
        <f t="shared" si="3"/>
        <v>0</v>
      </c>
      <c r="AR48" s="113">
        <f t="shared" si="5"/>
        <v>0</v>
      </c>
      <c r="AS48" s="113">
        <v>0.6</v>
      </c>
      <c r="AT48" s="116"/>
      <c r="AU48" s="110">
        <f t="shared" si="4"/>
        <v>0</v>
      </c>
      <c r="AV48" s="186"/>
      <c r="AZ48">
        <f t="shared" si="6"/>
        <v>0</v>
      </c>
    </row>
    <row r="49" spans="1:52" ht="14.25" thickBot="1">
      <c r="A49" s="184"/>
      <c r="B49" s="153">
        <f t="shared" si="0"/>
        <v>14</v>
      </c>
      <c r="C49" s="196"/>
      <c r="D49" s="99" t="s">
        <v>112</v>
      </c>
      <c r="E49" s="169"/>
      <c r="F49" s="117"/>
      <c r="G49" s="118"/>
      <c r="H49" s="139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9"/>
      <c r="Z49" s="117"/>
      <c r="AA49" s="118"/>
      <c r="AB49" s="139"/>
      <c r="AC49" s="118"/>
      <c r="AD49" s="139"/>
      <c r="AE49" s="118"/>
      <c r="AF49" s="139"/>
      <c r="AG49" s="118"/>
      <c r="AH49" s="139"/>
      <c r="AI49" s="118"/>
      <c r="AJ49" s="139"/>
      <c r="AK49" s="118"/>
      <c r="AL49" s="139"/>
      <c r="AM49" s="119"/>
      <c r="AN49" s="117">
        <f t="shared" si="1"/>
        <v>0</v>
      </c>
      <c r="AO49" s="118">
        <v>1</v>
      </c>
      <c r="AP49" s="119">
        <f>AO49*AN49</f>
        <v>0</v>
      </c>
      <c r="AQ49" s="114">
        <f t="shared" si="3"/>
        <v>0</v>
      </c>
      <c r="AR49" s="114">
        <f>AP49+AQ49</f>
        <v>0</v>
      </c>
      <c r="AS49" s="114">
        <v>0.6</v>
      </c>
      <c r="AT49" s="170"/>
      <c r="AU49" s="95">
        <f t="shared" si="4"/>
        <v>0</v>
      </c>
      <c r="AV49" s="187"/>
      <c r="AZ49">
        <f t="shared" si="6"/>
        <v>0</v>
      </c>
    </row>
    <row r="51" spans="1:52">
      <c r="F51" s="2">
        <v>200</v>
      </c>
      <c r="G51" s="2">
        <v>700</v>
      </c>
      <c r="H51" s="25">
        <v>1000</v>
      </c>
      <c r="I51" s="2">
        <v>1600</v>
      </c>
      <c r="J51" s="2">
        <v>2100</v>
      </c>
      <c r="K51" s="2">
        <v>2900</v>
      </c>
      <c r="L51" s="2">
        <v>3500</v>
      </c>
      <c r="M51" s="2">
        <v>4600</v>
      </c>
      <c r="N51" s="2">
        <v>5400</v>
      </c>
      <c r="O51" s="2">
        <v>6700</v>
      </c>
      <c r="P51" s="2">
        <v>7700</v>
      </c>
      <c r="Q51" s="2">
        <v>9200</v>
      </c>
      <c r="R51" s="2">
        <v>10300</v>
      </c>
      <c r="S51" s="2">
        <v>12100</v>
      </c>
      <c r="T51" s="2">
        <v>13400</v>
      </c>
      <c r="U51" s="2">
        <v>15400</v>
      </c>
      <c r="V51" s="2">
        <v>16900</v>
      </c>
      <c r="W51" s="2">
        <v>19100</v>
      </c>
      <c r="X51" s="2">
        <v>20700</v>
      </c>
      <c r="Y51" s="10">
        <v>23200</v>
      </c>
      <c r="Z51" s="25">
        <v>100</v>
      </c>
      <c r="AA51" s="2">
        <v>200</v>
      </c>
      <c r="AB51" s="2">
        <v>400</v>
      </c>
      <c r="AC51" s="2">
        <v>700</v>
      </c>
      <c r="AD51" s="2">
        <v>1100</v>
      </c>
      <c r="AE51" s="2">
        <v>1600</v>
      </c>
      <c r="AF51" s="2">
        <v>2200</v>
      </c>
      <c r="AG51" s="25">
        <v>2900</v>
      </c>
      <c r="AH51" s="2">
        <v>3700</v>
      </c>
      <c r="AI51" s="2">
        <v>4600</v>
      </c>
      <c r="AJ51" s="2">
        <v>5600</v>
      </c>
      <c r="AK51" s="2">
        <v>6700</v>
      </c>
      <c r="AL51" s="2">
        <v>7900</v>
      </c>
      <c r="AM51" s="10">
        <v>9200</v>
      </c>
    </row>
  </sheetData>
  <mergeCells count="30">
    <mergeCell ref="C39:C43"/>
    <mergeCell ref="AV39:AV43"/>
    <mergeCell ref="A44:A49"/>
    <mergeCell ref="C44:C49"/>
    <mergeCell ref="AV44:AV49"/>
    <mergeCell ref="A39:A43"/>
    <mergeCell ref="A31:A34"/>
    <mergeCell ref="C31:C34"/>
    <mergeCell ref="AV31:AV34"/>
    <mergeCell ref="A35:A38"/>
    <mergeCell ref="C35:C38"/>
    <mergeCell ref="AV35:AV38"/>
    <mergeCell ref="A22:A26"/>
    <mergeCell ref="C22:C26"/>
    <mergeCell ref="AV22:AV26"/>
    <mergeCell ref="A27:A30"/>
    <mergeCell ref="C27:C30"/>
    <mergeCell ref="AV27:AV30"/>
    <mergeCell ref="A17:A21"/>
    <mergeCell ref="C17:C21"/>
    <mergeCell ref="AV17:AV21"/>
    <mergeCell ref="A13:A16"/>
    <mergeCell ref="C13:C16"/>
    <mergeCell ref="AV13:AV16"/>
    <mergeCell ref="A5:A8"/>
    <mergeCell ref="C5:C8"/>
    <mergeCell ref="AV5:AV8"/>
    <mergeCell ref="A9:A12"/>
    <mergeCell ref="C9:C12"/>
    <mergeCell ref="AV9:AV12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P89"/>
  <sheetViews>
    <sheetView tabSelected="1" workbookViewId="0">
      <pane xSplit="4" ySplit="4" topLeftCell="BB68" activePane="bottomRight" state="frozen"/>
      <selection pane="topRight" activeCell="E1" sqref="E1"/>
      <selection pane="bottomLeft" activeCell="A5" sqref="A5"/>
      <selection pane="bottomRight" activeCell="BG77" sqref="BG77"/>
    </sheetView>
  </sheetViews>
  <sheetFormatPr defaultRowHeight="13.5"/>
  <cols>
    <col min="2" max="2" width="14.25" customWidth="1"/>
    <col min="3" max="3" width="18.5" style="1" customWidth="1"/>
    <col min="4" max="4" width="6.625" customWidth="1"/>
    <col min="5" max="42" width="8.875" customWidth="1"/>
    <col min="63" max="64" width="11.375" customWidth="1"/>
  </cols>
  <sheetData>
    <row r="2" spans="1:68" ht="14.25" thickBot="1"/>
    <row r="3" spans="1:68" ht="14.25" thickBot="1">
      <c r="E3" s="202" t="s">
        <v>116</v>
      </c>
      <c r="F3" s="203"/>
      <c r="G3" s="204"/>
      <c r="H3" s="204"/>
      <c r="I3" s="204"/>
      <c r="J3" s="205"/>
      <c r="K3" s="202" t="s">
        <v>114</v>
      </c>
      <c r="L3" s="203"/>
      <c r="M3" s="204"/>
      <c r="N3" s="204"/>
      <c r="O3" s="204"/>
      <c r="P3" s="205"/>
      <c r="Q3" s="202" t="s">
        <v>115</v>
      </c>
      <c r="R3" s="203"/>
      <c r="S3" s="204"/>
      <c r="T3" s="204"/>
      <c r="U3" s="204"/>
      <c r="V3" s="205"/>
      <c r="W3" s="202" t="s">
        <v>117</v>
      </c>
      <c r="X3" s="203"/>
      <c r="Y3" s="204"/>
      <c r="Z3" s="204"/>
      <c r="AA3" s="204"/>
      <c r="AB3" s="205"/>
      <c r="AC3" s="202" t="s">
        <v>118</v>
      </c>
      <c r="AD3" s="203"/>
      <c r="AE3" s="204"/>
      <c r="AF3" s="204"/>
      <c r="AG3" s="204"/>
      <c r="AH3" s="205"/>
      <c r="AI3" s="202" t="s">
        <v>119</v>
      </c>
      <c r="AJ3" s="203"/>
      <c r="AK3" s="204"/>
      <c r="AL3" s="204"/>
      <c r="AM3" s="204"/>
      <c r="AN3" s="205"/>
      <c r="AO3" s="202" t="s">
        <v>120</v>
      </c>
      <c r="AP3" s="203"/>
      <c r="AQ3" s="204"/>
      <c r="AR3" s="204"/>
      <c r="AS3" s="204"/>
      <c r="AT3" s="205"/>
      <c r="AU3" s="202" t="s">
        <v>121</v>
      </c>
      <c r="AV3" s="203"/>
      <c r="AW3" s="204"/>
      <c r="AX3" s="204"/>
      <c r="AY3" s="204"/>
      <c r="AZ3" s="205"/>
      <c r="BA3" s="202" t="s">
        <v>122</v>
      </c>
      <c r="BB3" s="203"/>
      <c r="BC3" s="204"/>
      <c r="BD3" s="204"/>
      <c r="BE3" s="204"/>
      <c r="BF3" s="207"/>
      <c r="BG3" s="202" t="s">
        <v>169</v>
      </c>
      <c r="BH3" s="204"/>
      <c r="BI3" s="204"/>
      <c r="BJ3" s="205"/>
    </row>
    <row r="4" spans="1:68" s="1" customFormat="1" ht="14.25" thickBot="1">
      <c r="B4" s="19" t="s">
        <v>0</v>
      </c>
      <c r="C4" s="20" t="s">
        <v>1</v>
      </c>
      <c r="D4" s="21" t="s">
        <v>2</v>
      </c>
      <c r="E4" s="14" t="s">
        <v>11</v>
      </c>
      <c r="F4" s="14" t="s">
        <v>75</v>
      </c>
      <c r="G4" s="4" t="s">
        <v>12</v>
      </c>
      <c r="H4" s="4" t="s">
        <v>76</v>
      </c>
      <c r="I4" s="4" t="s">
        <v>13</v>
      </c>
      <c r="J4" s="16" t="s">
        <v>14</v>
      </c>
      <c r="K4" s="14" t="s">
        <v>11</v>
      </c>
      <c r="L4" s="14" t="s">
        <v>75</v>
      </c>
      <c r="M4" s="4" t="s">
        <v>12</v>
      </c>
      <c r="N4" s="4" t="s">
        <v>76</v>
      </c>
      <c r="O4" s="4" t="s">
        <v>13</v>
      </c>
      <c r="P4" s="16" t="s">
        <v>14</v>
      </c>
      <c r="Q4" s="14" t="s">
        <v>11</v>
      </c>
      <c r="R4" s="14" t="s">
        <v>75</v>
      </c>
      <c r="S4" s="4" t="s">
        <v>12</v>
      </c>
      <c r="T4" s="4" t="s">
        <v>76</v>
      </c>
      <c r="U4" s="4" t="s">
        <v>13</v>
      </c>
      <c r="V4" s="16" t="s">
        <v>14</v>
      </c>
      <c r="W4" s="14" t="s">
        <v>11</v>
      </c>
      <c r="X4" s="14" t="s">
        <v>66</v>
      </c>
      <c r="Y4" s="4" t="s">
        <v>12</v>
      </c>
      <c r="Z4" s="4" t="s">
        <v>67</v>
      </c>
      <c r="AA4" s="4" t="s">
        <v>13</v>
      </c>
      <c r="AB4" s="16" t="s">
        <v>14</v>
      </c>
      <c r="AC4" s="14" t="s">
        <v>11</v>
      </c>
      <c r="AD4" s="14" t="s">
        <v>68</v>
      </c>
      <c r="AE4" s="4" t="s">
        <v>12</v>
      </c>
      <c r="AF4" s="4" t="s">
        <v>69</v>
      </c>
      <c r="AG4" s="4" t="s">
        <v>13</v>
      </c>
      <c r="AH4" s="73" t="s">
        <v>14</v>
      </c>
      <c r="AI4" s="14" t="s">
        <v>11</v>
      </c>
      <c r="AJ4" s="14" t="s">
        <v>70</v>
      </c>
      <c r="AK4" s="4" t="s">
        <v>12</v>
      </c>
      <c r="AL4" s="4" t="s">
        <v>71</v>
      </c>
      <c r="AM4" s="4" t="s">
        <v>13</v>
      </c>
      <c r="AN4" s="16" t="s">
        <v>14</v>
      </c>
      <c r="AO4" s="14" t="s">
        <v>11</v>
      </c>
      <c r="AP4" s="14" t="s">
        <v>70</v>
      </c>
      <c r="AQ4" s="4" t="s">
        <v>12</v>
      </c>
      <c r="AR4" s="4" t="s">
        <v>71</v>
      </c>
      <c r="AS4" s="4" t="s">
        <v>13</v>
      </c>
      <c r="AT4" s="73" t="s">
        <v>14</v>
      </c>
      <c r="AU4" s="157" t="s">
        <v>11</v>
      </c>
      <c r="AV4" s="157" t="s">
        <v>51</v>
      </c>
      <c r="AW4" s="158" t="s">
        <v>12</v>
      </c>
      <c r="AX4" s="158" t="s">
        <v>67</v>
      </c>
      <c r="AY4" s="158" t="s">
        <v>13</v>
      </c>
      <c r="AZ4" s="73" t="s">
        <v>14</v>
      </c>
      <c r="BA4" s="14" t="s">
        <v>11</v>
      </c>
      <c r="BB4" s="14" t="s">
        <v>70</v>
      </c>
      <c r="BC4" s="4" t="s">
        <v>12</v>
      </c>
      <c r="BD4" s="4" t="s">
        <v>71</v>
      </c>
      <c r="BE4" s="4" t="s">
        <v>13</v>
      </c>
      <c r="BF4" s="17" t="s">
        <v>14</v>
      </c>
      <c r="BG4" s="166" t="s">
        <v>72</v>
      </c>
      <c r="BH4" s="4" t="s">
        <v>73</v>
      </c>
      <c r="BI4" s="4" t="s">
        <v>77</v>
      </c>
      <c r="BJ4" s="16" t="s">
        <v>74</v>
      </c>
      <c r="BK4" s="165" t="s">
        <v>16</v>
      </c>
      <c r="BL4" s="18" t="s">
        <v>17</v>
      </c>
      <c r="BO4" s="206" t="s">
        <v>78</v>
      </c>
      <c r="BP4" s="206"/>
    </row>
    <row r="5" spans="1:68" ht="14.25" thickBot="1">
      <c r="A5" s="103"/>
      <c r="B5" s="193" t="s">
        <v>125</v>
      </c>
      <c r="C5" s="49" t="s">
        <v>81</v>
      </c>
      <c r="D5" s="15"/>
      <c r="E5" s="6"/>
      <c r="F5" s="38"/>
      <c r="G5" s="7"/>
      <c r="H5" s="7"/>
      <c r="I5" s="7"/>
      <c r="J5" s="10">
        <f>(E5*F5+G5)*H5-I5</f>
        <v>0</v>
      </c>
      <c r="K5" s="6"/>
      <c r="L5" s="38"/>
      <c r="M5" s="7"/>
      <c r="N5" s="7"/>
      <c r="O5" s="7"/>
      <c r="P5" s="10">
        <f>(K5*L5+M5)*N5-O5</f>
        <v>0</v>
      </c>
      <c r="Q5" s="6"/>
      <c r="R5" s="38"/>
      <c r="S5" s="7"/>
      <c r="T5" s="7"/>
      <c r="U5" s="7"/>
      <c r="V5" s="10">
        <f>(Q5*R5+S5)*T5-U5</f>
        <v>0</v>
      </c>
      <c r="W5" s="6"/>
      <c r="X5" s="38"/>
      <c r="Y5" s="7"/>
      <c r="Z5" s="7"/>
      <c r="AA5" s="7"/>
      <c r="AB5" s="8">
        <f>SUM(W5:AA5)</f>
        <v>0</v>
      </c>
      <c r="AC5" s="6"/>
      <c r="AD5" s="38"/>
      <c r="AE5" s="7"/>
      <c r="AF5" s="7"/>
      <c r="AG5" s="7"/>
      <c r="AH5" s="2">
        <f>(AC5*AD5+AE5)*AF5</f>
        <v>0</v>
      </c>
      <c r="AI5" s="38"/>
      <c r="AJ5" s="38"/>
      <c r="AK5" s="7"/>
      <c r="AL5" s="7"/>
      <c r="AM5" s="7"/>
      <c r="AN5" s="10">
        <f>(AI5*AJ5+AK5)*AL5</f>
        <v>0</v>
      </c>
      <c r="AO5" s="6">
        <v>700</v>
      </c>
      <c r="AP5" s="38">
        <v>1</v>
      </c>
      <c r="AQ5" s="7">
        <v>1100</v>
      </c>
      <c r="AR5" s="7">
        <v>1</v>
      </c>
      <c r="AS5" s="7">
        <v>0</v>
      </c>
      <c r="AT5" s="5">
        <f>(AO5*AP5+AQ5)*AR5-AS5</f>
        <v>1800</v>
      </c>
      <c r="AU5" s="6"/>
      <c r="AV5" s="38"/>
      <c r="AW5" s="38"/>
      <c r="AX5" s="38"/>
      <c r="AY5" s="38"/>
      <c r="AZ5" s="43">
        <f>(AU5*AV5+AW5)*AX5-AY5</f>
        <v>0</v>
      </c>
      <c r="BA5" s="38">
        <v>2100</v>
      </c>
      <c r="BB5" s="38">
        <v>1</v>
      </c>
      <c r="BC5" s="7">
        <v>1600</v>
      </c>
      <c r="BD5" s="7">
        <v>1</v>
      </c>
      <c r="BE5" s="7">
        <v>0</v>
      </c>
      <c r="BF5" s="5">
        <f>(BA5*BB5+BC5)*BD5-BE5</f>
        <v>3700</v>
      </c>
      <c r="BG5" s="60">
        <f>E5*F5*H5+K5*L5*N5+Q5*R5*T5+W5*X5*Z5+AC5*AD5*AF5+AI5*AJ5*AL5+AO5*AP5*AR5+AU5*AV5*AX5+BA5*BB5*BD5</f>
        <v>2800</v>
      </c>
      <c r="BH5" s="7">
        <f>G5*H5+M5*N5+S5*T5+Y5*Z5+AE5*AF5+AK5*AL5+AQ5*AR5+AW5*AX5+BC5*BD5</f>
        <v>2700</v>
      </c>
      <c r="BI5" s="167">
        <f>I5+O5+U5+AA5+AG5+AM5+AS5+AY5+BE5</f>
        <v>0</v>
      </c>
      <c r="BJ5" s="8">
        <f>BG5+BH5-BI5</f>
        <v>5500</v>
      </c>
      <c r="BK5" s="76">
        <f>RANK(BP5,$BP$5:$BP$79)</f>
        <v>5</v>
      </c>
      <c r="BL5" s="209">
        <f>RANK(BO5,$BO$5:$BO$79)</f>
        <v>3</v>
      </c>
      <c r="BO5" s="206">
        <f>BJ8</f>
        <v>8100</v>
      </c>
      <c r="BP5" s="2">
        <f>BJ5</f>
        <v>5500</v>
      </c>
    </row>
    <row r="6" spans="1:68" ht="14.25" thickBot="1">
      <c r="A6" s="103"/>
      <c r="B6" s="193"/>
      <c r="C6" s="50" t="s">
        <v>82</v>
      </c>
      <c r="D6" s="5"/>
      <c r="E6" s="9"/>
      <c r="F6" s="25"/>
      <c r="G6" s="2"/>
      <c r="H6" s="2"/>
      <c r="I6" s="2"/>
      <c r="J6" s="10">
        <f>(E6*F6+G6)*H6-I6</f>
        <v>0</v>
      </c>
      <c r="K6" s="9">
        <v>200</v>
      </c>
      <c r="L6" s="25">
        <v>1</v>
      </c>
      <c r="M6" s="2">
        <v>200</v>
      </c>
      <c r="N6" s="2">
        <v>1</v>
      </c>
      <c r="O6" s="2">
        <v>0</v>
      </c>
      <c r="P6" s="10">
        <f>(K6*L6+M6)*N6-O6</f>
        <v>400</v>
      </c>
      <c r="Q6" s="9"/>
      <c r="R6" s="25"/>
      <c r="S6" s="2"/>
      <c r="T6" s="2"/>
      <c r="U6" s="2"/>
      <c r="V6" s="10">
        <f>(Q6*R6+S6)*T6-U6</f>
        <v>0</v>
      </c>
      <c r="W6" s="9"/>
      <c r="X6" s="25"/>
      <c r="Y6" s="2"/>
      <c r="Z6" s="2"/>
      <c r="AA6" s="2"/>
      <c r="AB6" s="10">
        <f>SUM(W6:AA6)</f>
        <v>0</v>
      </c>
      <c r="AC6" s="9"/>
      <c r="AD6" s="25"/>
      <c r="AE6" s="2"/>
      <c r="AF6" s="2"/>
      <c r="AG6" s="2"/>
      <c r="AH6" s="2">
        <f>(AC6*AD6+AE6)*AF6</f>
        <v>0</v>
      </c>
      <c r="AI6" s="25"/>
      <c r="AJ6" s="25"/>
      <c r="AK6" s="2"/>
      <c r="AL6" s="2"/>
      <c r="AM6" s="2"/>
      <c r="AN6" s="10">
        <f>(AI6*AJ6+AK6)*AL6</f>
        <v>0</v>
      </c>
      <c r="AO6" s="9">
        <v>200</v>
      </c>
      <c r="AP6" s="25">
        <v>1</v>
      </c>
      <c r="AQ6" s="2">
        <v>400</v>
      </c>
      <c r="AR6" s="2">
        <v>1</v>
      </c>
      <c r="AS6" s="2">
        <v>0</v>
      </c>
      <c r="AT6" s="5">
        <f>(AO6*AP6+AQ6)*AR6-AS6</f>
        <v>600</v>
      </c>
      <c r="AU6" s="9">
        <v>200</v>
      </c>
      <c r="AV6" s="25">
        <v>1</v>
      </c>
      <c r="AW6" s="25">
        <v>700</v>
      </c>
      <c r="AX6" s="25">
        <v>1</v>
      </c>
      <c r="AY6" s="25">
        <v>0</v>
      </c>
      <c r="AZ6" s="44">
        <f>(AU6*AV6+AW6)*AX6-AY6</f>
        <v>900</v>
      </c>
      <c r="BA6" s="25">
        <v>200</v>
      </c>
      <c r="BB6" s="25">
        <v>1</v>
      </c>
      <c r="BC6" s="2">
        <v>400</v>
      </c>
      <c r="BD6" s="2">
        <v>1</v>
      </c>
      <c r="BE6" s="2">
        <v>0</v>
      </c>
      <c r="BF6" s="5">
        <f>(BA6*BB6+BC6)*BD6-BE6</f>
        <v>600</v>
      </c>
      <c r="BG6" s="122">
        <f>E6*F6*H6+K6*L6*N6+Q6*R6*T6+W6*X6*Z6+AC6*AD6*AF6+AI6*AJ6*AL6+AO6*AP6*AR6+AU6*AV6*AX6+BA6*BB6*BD6</f>
        <v>800</v>
      </c>
      <c r="BH6" s="2">
        <f>G6*H6+M6*N6+S6*T6+Y6*Z6+AE6*AF6+AK6*AL6+AQ6*AR6+AW6*AX6+BC6*BD6</f>
        <v>1700</v>
      </c>
      <c r="BI6" s="2">
        <f>I6+O6+U6+AA6+AG6+AM6+AS6+AY6+BE6</f>
        <v>0</v>
      </c>
      <c r="BJ6" s="10">
        <f>BG6+BH6-BI6</f>
        <v>2500</v>
      </c>
      <c r="BK6" s="76">
        <f>RANK(BP6,$BP$5:$BP$79)</f>
        <v>8</v>
      </c>
      <c r="BL6" s="209"/>
      <c r="BO6" s="206"/>
      <c r="BP6" s="2">
        <f t="shared" ref="BP6:BP38" si="0">BJ6</f>
        <v>2500</v>
      </c>
    </row>
    <row r="7" spans="1:68" ht="14.25" thickBot="1">
      <c r="A7" s="103"/>
      <c r="B7" s="193"/>
      <c r="C7" s="50" t="s">
        <v>123</v>
      </c>
      <c r="D7" s="5"/>
      <c r="E7" s="9"/>
      <c r="F7" s="25"/>
      <c r="G7" s="2"/>
      <c r="H7" s="2"/>
      <c r="I7" s="2"/>
      <c r="J7" s="10">
        <f>(E7*F7+G7)*H7-I7</f>
        <v>0</v>
      </c>
      <c r="K7" s="9"/>
      <c r="L7" s="25"/>
      <c r="M7" s="2"/>
      <c r="N7" s="2"/>
      <c r="O7" s="2"/>
      <c r="P7" s="10">
        <f>(K7*L7+M7)*N7-O7</f>
        <v>0</v>
      </c>
      <c r="Q7" s="9"/>
      <c r="R7" s="25"/>
      <c r="S7" s="2"/>
      <c r="T7" s="2"/>
      <c r="U7" s="2"/>
      <c r="V7" s="10">
        <f>(Q7*R7+S7)*T7-U7</f>
        <v>0</v>
      </c>
      <c r="W7" s="9"/>
      <c r="X7" s="25"/>
      <c r="Y7" s="2"/>
      <c r="Z7" s="2"/>
      <c r="AA7" s="2"/>
      <c r="AB7" s="10">
        <f>SUM(W7:AA7)</f>
        <v>0</v>
      </c>
      <c r="AC7" s="9"/>
      <c r="AD7" s="25"/>
      <c r="AE7" s="2"/>
      <c r="AF7" s="2"/>
      <c r="AG7" s="2"/>
      <c r="AH7" s="2">
        <f>(AC7*AD7+AE7)*AF7</f>
        <v>0</v>
      </c>
      <c r="AI7" s="25"/>
      <c r="AJ7" s="25"/>
      <c r="AK7" s="2"/>
      <c r="AL7" s="2"/>
      <c r="AM7" s="2"/>
      <c r="AN7" s="10">
        <f>(AI7*AJ7+AK7)*AL7</f>
        <v>0</v>
      </c>
      <c r="AO7" s="9"/>
      <c r="AP7" s="25"/>
      <c r="AQ7" s="2"/>
      <c r="AR7" s="2"/>
      <c r="AS7" s="2"/>
      <c r="AT7" s="5">
        <f>(AO7*AP7+AQ7)*AR7-AS7</f>
        <v>0</v>
      </c>
      <c r="AU7" s="9">
        <v>0</v>
      </c>
      <c r="AV7" s="25">
        <v>0</v>
      </c>
      <c r="AW7" s="25">
        <v>100</v>
      </c>
      <c r="AX7" s="25">
        <v>1</v>
      </c>
      <c r="AY7" s="25">
        <v>0</v>
      </c>
      <c r="AZ7" s="44">
        <f>(AU7*AV7+AW7)*AX7-AY7</f>
        <v>100</v>
      </c>
      <c r="BA7" s="25"/>
      <c r="BB7" s="25"/>
      <c r="BC7" s="2"/>
      <c r="BD7" s="2"/>
      <c r="BE7" s="2"/>
      <c r="BF7" s="5">
        <f>(BA7*BB7+BC7)*BD7-BE7</f>
        <v>0</v>
      </c>
      <c r="BG7" s="64">
        <f>E7*F7*H7+K7*L7*N7+Q7*R7*T7+W7*X7*Z7+AC7*AD7*AF7+AI7*AJ7*AL7+AO7*AP7*AR7+AU7*AV7*AX7+BA7*BB7*BD7</f>
        <v>0</v>
      </c>
      <c r="BH7" s="2">
        <f>G7*H7+M7*N7+S7*T7+Y7*Z7+AE7*AF7+AK7*AL7+AQ7*AR7+AW7*AX7+BC7*BD7</f>
        <v>100</v>
      </c>
      <c r="BI7" s="2">
        <f>I7+O7+U7+AA7+AG7+AM7+AS7+AY7+BE7</f>
        <v>0</v>
      </c>
      <c r="BJ7" s="11">
        <f>BG7+BH7-BI7</f>
        <v>100</v>
      </c>
      <c r="BK7" s="76">
        <f>RANK(BP7,$BP$5:$BP$79)</f>
        <v>23</v>
      </c>
      <c r="BL7" s="209"/>
      <c r="BO7" s="206"/>
      <c r="BP7" s="2">
        <f t="shared" si="0"/>
        <v>100</v>
      </c>
    </row>
    <row r="8" spans="1:68" ht="14.25" thickBot="1">
      <c r="A8" s="103"/>
      <c r="B8" s="193"/>
      <c r="C8" s="54" t="s">
        <v>15</v>
      </c>
      <c r="D8" s="13"/>
      <c r="E8" s="12"/>
      <c r="F8" s="13"/>
      <c r="G8" s="13"/>
      <c r="H8" s="13"/>
      <c r="I8" s="13"/>
      <c r="J8" s="3">
        <f>SUM(J5:J7)</f>
        <v>0</v>
      </c>
      <c r="K8" s="12"/>
      <c r="L8" s="13"/>
      <c r="M8" s="13"/>
      <c r="N8" s="13"/>
      <c r="O8" s="13"/>
      <c r="P8" s="3">
        <f>SUM(P5:P7)</f>
        <v>400</v>
      </c>
      <c r="Q8" s="12"/>
      <c r="R8" s="13"/>
      <c r="S8" s="13"/>
      <c r="T8" s="13"/>
      <c r="U8" s="13"/>
      <c r="V8" s="3">
        <f>SUM(V5:V7)</f>
        <v>0</v>
      </c>
      <c r="W8" s="12"/>
      <c r="X8" s="13"/>
      <c r="Y8" s="13"/>
      <c r="Z8" s="13"/>
      <c r="AA8" s="13"/>
      <c r="AB8" s="3">
        <f>SUM(AB5:AB7)</f>
        <v>0</v>
      </c>
      <c r="AC8" s="12"/>
      <c r="AD8" s="13"/>
      <c r="AE8" s="13"/>
      <c r="AF8" s="13"/>
      <c r="AG8" s="13"/>
      <c r="AH8" s="3">
        <f>SUM(AH5:AH7)</f>
        <v>0</v>
      </c>
      <c r="AI8" s="12"/>
      <c r="AJ8" s="13"/>
      <c r="AK8" s="13"/>
      <c r="AL8" s="13"/>
      <c r="AM8" s="13"/>
      <c r="AN8" s="3">
        <f>SUM(AN5:AN7)</f>
        <v>0</v>
      </c>
      <c r="AO8" s="12"/>
      <c r="AP8" s="13"/>
      <c r="AQ8" s="13"/>
      <c r="AR8" s="13"/>
      <c r="AS8" s="13"/>
      <c r="AT8" s="104">
        <f>SUM(AT5:AT7)</f>
        <v>2400</v>
      </c>
      <c r="AU8" s="12"/>
      <c r="AV8" s="27"/>
      <c r="AW8" s="27"/>
      <c r="AX8" s="27"/>
      <c r="AY8" s="150"/>
      <c r="AZ8" s="3">
        <f>SUM(AZ5:AZ7)</f>
        <v>1000</v>
      </c>
      <c r="BA8" s="13"/>
      <c r="BB8" s="13"/>
      <c r="BC8" s="13"/>
      <c r="BD8" s="13"/>
      <c r="BE8" s="13"/>
      <c r="BF8" s="104">
        <f>SUM(BF5:BF7)</f>
        <v>4300</v>
      </c>
      <c r="BG8" s="66"/>
      <c r="BH8" s="13"/>
      <c r="BI8" s="13"/>
      <c r="BJ8" s="3">
        <f>SUM(BJ5:BJ7)</f>
        <v>8100</v>
      </c>
      <c r="BK8" s="76"/>
      <c r="BL8" s="209"/>
      <c r="BO8" s="206"/>
      <c r="BP8" s="2"/>
    </row>
    <row r="9" spans="1:68" ht="14.25" thickBot="1">
      <c r="A9" s="103"/>
      <c r="B9" s="195" t="s">
        <v>126</v>
      </c>
      <c r="C9" s="78" t="s">
        <v>140</v>
      </c>
      <c r="D9" s="79"/>
      <c r="E9" s="80"/>
      <c r="F9" s="81"/>
      <c r="G9" s="82"/>
      <c r="H9" s="82"/>
      <c r="I9" s="82"/>
      <c r="J9" s="77">
        <f>(E9*F9+G9)*H9-I9</f>
        <v>0</v>
      </c>
      <c r="K9" s="80"/>
      <c r="L9" s="81"/>
      <c r="M9" s="82"/>
      <c r="N9" s="82"/>
      <c r="O9" s="82"/>
      <c r="P9" s="77">
        <f>(K9*L9+M9)*N9-O9</f>
        <v>0</v>
      </c>
      <c r="Q9" s="80"/>
      <c r="R9" s="81"/>
      <c r="S9" s="82"/>
      <c r="T9" s="82"/>
      <c r="U9" s="82"/>
      <c r="V9" s="77">
        <f>(Q9*R9+S9)*T9-U9</f>
        <v>0</v>
      </c>
      <c r="W9" s="80"/>
      <c r="X9" s="81"/>
      <c r="Y9" s="82"/>
      <c r="Z9" s="82"/>
      <c r="AA9" s="82"/>
      <c r="AB9" s="83">
        <f>SUM(W9:AA9)</f>
        <v>0</v>
      </c>
      <c r="AC9" s="80"/>
      <c r="AD9" s="81"/>
      <c r="AE9" s="82"/>
      <c r="AF9" s="82"/>
      <c r="AG9" s="82"/>
      <c r="AH9" s="84">
        <f>(AC9*AD9+AE9)*AF9</f>
        <v>0</v>
      </c>
      <c r="AI9" s="80"/>
      <c r="AJ9" s="81"/>
      <c r="AK9" s="82"/>
      <c r="AL9" s="82"/>
      <c r="AM9" s="82"/>
      <c r="AN9" s="83">
        <f>SUM(AI9:AM9)</f>
        <v>0</v>
      </c>
      <c r="AO9" s="80"/>
      <c r="AP9" s="81"/>
      <c r="AQ9" s="82"/>
      <c r="AR9" s="82"/>
      <c r="AS9" s="82"/>
      <c r="AT9" s="90">
        <f>(AO9*AP9+AQ9)*AR9</f>
        <v>0</v>
      </c>
      <c r="AU9" s="80"/>
      <c r="AV9" s="81"/>
      <c r="AW9" s="81"/>
      <c r="AX9" s="81"/>
      <c r="AY9" s="81"/>
      <c r="AZ9" s="115">
        <f>(AU9*AV9+AW9)*AX9-AY9</f>
        <v>0</v>
      </c>
      <c r="BA9" s="81"/>
      <c r="BB9" s="81"/>
      <c r="BC9" s="82"/>
      <c r="BD9" s="82"/>
      <c r="BE9" s="82"/>
      <c r="BF9" s="90">
        <f>(BA9*BB9+BC9)*BD9-BE9</f>
        <v>0</v>
      </c>
      <c r="BG9" s="80">
        <f>E9*F9*H9+K9*L9*N9+Q9*R9*T9+W9*X9*Z9+AC9*AD9*AF9+AI9*AJ9*AL9+AO9*AP9*AR9+AU9*AV9*AX9+BA9*BB9*BD9</f>
        <v>0</v>
      </c>
      <c r="BH9" s="82">
        <f>G9*H9+M9*N9+S9*T9+Y9*Z9+AE9*AF9+AK9*AL9+AQ9*AR9+AW9*AX9+BC9*BD9</f>
        <v>0</v>
      </c>
      <c r="BI9" s="82">
        <f>I9+O9+U9+AA9+AG9+AM9+AS9+AY9+BE9</f>
        <v>0</v>
      </c>
      <c r="BJ9" s="83">
        <f>BG9+BH9-BI9</f>
        <v>0</v>
      </c>
      <c r="BK9" s="86">
        <f t="shared" ref="BK9:BK21" si="1">RANK(BP9,$BP$5:$BP$79)</f>
        <v>25</v>
      </c>
      <c r="BL9" s="208">
        <f>RANK(BO9,$BO$5:$BO$70)</f>
        <v>10</v>
      </c>
      <c r="BO9" s="206">
        <f>BJ22</f>
        <v>0</v>
      </c>
      <c r="BP9" s="2">
        <f t="shared" si="0"/>
        <v>0</v>
      </c>
    </row>
    <row r="10" spans="1:68" ht="14.25" thickBot="1">
      <c r="A10" s="103"/>
      <c r="B10" s="195"/>
      <c r="C10" s="78" t="s">
        <v>141</v>
      </c>
      <c r="D10" s="79"/>
      <c r="E10" s="87"/>
      <c r="F10" s="88"/>
      <c r="G10" s="84"/>
      <c r="H10" s="84"/>
      <c r="I10" s="84"/>
      <c r="J10" s="77">
        <f>(E10*F10+G10)*H10-I10</f>
        <v>0</v>
      </c>
      <c r="K10" s="87"/>
      <c r="L10" s="88"/>
      <c r="M10" s="84"/>
      <c r="N10" s="84"/>
      <c r="O10" s="84"/>
      <c r="P10" s="77">
        <f>(K10*L10+M10)*N10-O10</f>
        <v>0</v>
      </c>
      <c r="Q10" s="87"/>
      <c r="R10" s="88"/>
      <c r="S10" s="84"/>
      <c r="T10" s="84"/>
      <c r="U10" s="84"/>
      <c r="V10" s="77">
        <f>(Q10*R10+S10)*T10-U10</f>
        <v>0</v>
      </c>
      <c r="W10" s="87"/>
      <c r="X10" s="88"/>
      <c r="Y10" s="84"/>
      <c r="Z10" s="84"/>
      <c r="AA10" s="84"/>
      <c r="AB10" s="77">
        <f>SUM(W10:AA10)</f>
        <v>0</v>
      </c>
      <c r="AC10" s="87"/>
      <c r="AD10" s="88"/>
      <c r="AE10" s="84"/>
      <c r="AF10" s="84"/>
      <c r="AG10" s="84"/>
      <c r="AH10" s="84">
        <f>(AC10*AD10+AE10)*AF10</f>
        <v>0</v>
      </c>
      <c r="AI10" s="87"/>
      <c r="AJ10" s="88"/>
      <c r="AK10" s="84"/>
      <c r="AL10" s="84"/>
      <c r="AM10" s="84"/>
      <c r="AN10" s="77">
        <f>(AI10*AJ10+AK10)*AL10-AM10</f>
        <v>0</v>
      </c>
      <c r="AO10" s="87"/>
      <c r="AP10" s="88"/>
      <c r="AQ10" s="84"/>
      <c r="AR10" s="84"/>
      <c r="AS10" s="84"/>
      <c r="AT10" s="90">
        <f>(AO10*AP10+AQ10)*AR10</f>
        <v>0</v>
      </c>
      <c r="AU10" s="87"/>
      <c r="AV10" s="88"/>
      <c r="AW10" s="88"/>
      <c r="AX10" s="88"/>
      <c r="AY10" s="88"/>
      <c r="AZ10" s="116">
        <f>(AU10*AV10+AW10)*AX10-AY10</f>
        <v>0</v>
      </c>
      <c r="BA10" s="88"/>
      <c r="BB10" s="88"/>
      <c r="BC10" s="84"/>
      <c r="BD10" s="84"/>
      <c r="BE10" s="84"/>
      <c r="BF10" s="90">
        <f>(BA10*BB10+BC10)*BD10-BE10</f>
        <v>0</v>
      </c>
      <c r="BG10" s="136">
        <f>E10*F10*H10+K10*L10*N10+Q10*R10*T10+W10*X10*Z10+AC10*AD10*AF10+AI10*AJ10*AL10+AO10*AP10*AR10+AU10*AV10*AX10+BA10*BB10*BD10</f>
        <v>0</v>
      </c>
      <c r="BH10" s="84">
        <f>G10*H10+M10*N10+S10*T10+Y10*Z10+AE10*AF10+AK10*AL10+AQ10*AR10+AW10*AX10+BC10*BD10</f>
        <v>0</v>
      </c>
      <c r="BI10" s="84">
        <f>I10+O10+U10+AA10+AG10+AM10+AS10+AY10+BE10</f>
        <v>0</v>
      </c>
      <c r="BJ10" s="77">
        <f>BG10+BH10-BI10</f>
        <v>0</v>
      </c>
      <c r="BK10" s="86">
        <f t="shared" si="1"/>
        <v>25</v>
      </c>
      <c r="BL10" s="208"/>
      <c r="BO10" s="206"/>
      <c r="BP10" s="2">
        <f t="shared" si="0"/>
        <v>0</v>
      </c>
    </row>
    <row r="11" spans="1:68" ht="14.25" thickBot="1">
      <c r="A11" s="103"/>
      <c r="B11" s="195"/>
      <c r="C11" s="78" t="s">
        <v>142</v>
      </c>
      <c r="D11" s="79"/>
      <c r="E11" s="87"/>
      <c r="F11" s="88"/>
      <c r="G11" s="84"/>
      <c r="H11" s="84"/>
      <c r="I11" s="84"/>
      <c r="J11" s="77">
        <f t="shared" ref="J11:J21" si="2">(E11*F11+G11)*H11-I11</f>
        <v>0</v>
      </c>
      <c r="K11" s="87"/>
      <c r="L11" s="88"/>
      <c r="M11" s="84"/>
      <c r="N11" s="84"/>
      <c r="O11" s="84"/>
      <c r="P11" s="77">
        <f t="shared" ref="P11:P21" si="3">(K11*L11+M11)*N11-O11</f>
        <v>0</v>
      </c>
      <c r="Q11" s="87"/>
      <c r="R11" s="88"/>
      <c r="S11" s="84"/>
      <c r="T11" s="84"/>
      <c r="U11" s="84"/>
      <c r="V11" s="77">
        <f t="shared" ref="V11:V21" si="4">(Q11*R11+S11)*T11-U11</f>
        <v>0</v>
      </c>
      <c r="W11" s="87"/>
      <c r="X11" s="88"/>
      <c r="Y11" s="84"/>
      <c r="Z11" s="84"/>
      <c r="AA11" s="84"/>
      <c r="AB11" s="77">
        <f t="shared" ref="AB11:AB21" si="5">SUM(W11:AA11)</f>
        <v>0</v>
      </c>
      <c r="AC11" s="87"/>
      <c r="AD11" s="88"/>
      <c r="AE11" s="84"/>
      <c r="AF11" s="84"/>
      <c r="AG11" s="84"/>
      <c r="AH11" s="84">
        <f t="shared" ref="AH11:AH21" si="6">(AC11*AD11+AE11)*AF11</f>
        <v>0</v>
      </c>
      <c r="AI11" s="87"/>
      <c r="AJ11" s="88"/>
      <c r="AK11" s="84"/>
      <c r="AL11" s="84"/>
      <c r="AM11" s="84"/>
      <c r="AN11" s="77">
        <f t="shared" ref="AN11:AN21" si="7">(AI11*AJ11+AK11)*AL11-AM11</f>
        <v>0</v>
      </c>
      <c r="AO11" s="87"/>
      <c r="AP11" s="88"/>
      <c r="AQ11" s="84"/>
      <c r="AR11" s="84"/>
      <c r="AS11" s="84"/>
      <c r="AT11" s="90">
        <f t="shared" ref="AT11:AT21" si="8">(AO11*AP11+AQ11)*AR11</f>
        <v>0</v>
      </c>
      <c r="AU11" s="87"/>
      <c r="AV11" s="88"/>
      <c r="AW11" s="88"/>
      <c r="AX11" s="88"/>
      <c r="AY11" s="88"/>
      <c r="AZ11" s="116">
        <f t="shared" ref="AZ11:AZ21" si="9">(AU11*AV11+AW11)*AX11-AY11</f>
        <v>0</v>
      </c>
      <c r="BA11" s="88"/>
      <c r="BB11" s="88"/>
      <c r="BC11" s="84"/>
      <c r="BD11" s="84"/>
      <c r="BE11" s="84"/>
      <c r="BF11" s="90">
        <f t="shared" ref="BF11:BF21" si="10">(BA11*BB11+BC11)*BD11-BE11</f>
        <v>0</v>
      </c>
      <c r="BG11" s="136">
        <f t="shared" ref="BG11:BG21" si="11">E11*F11*H11+K11*L11*N11+Q11*R11*T11+W11*X11*Z11+AC11*AD11*AF11+AI11*AJ11*AL11+AO11*AP11*AR11+AU11*AV11*AX11+BA11*BB11*BD11</f>
        <v>0</v>
      </c>
      <c r="BH11" s="84">
        <f t="shared" ref="BH11:BH21" si="12">G11*H11+M11*N11+S11*T11+Y11*Z11+AE11*AF11+AK11*AL11+AQ11*AR11+AW11*AX11+BC11*BD11</f>
        <v>0</v>
      </c>
      <c r="BI11" s="84">
        <f t="shared" ref="BI11:BI21" si="13">I11+O11+U11+AA11+AG11+AM11+AS11+AY11+BE11</f>
        <v>0</v>
      </c>
      <c r="BJ11" s="77">
        <f t="shared" ref="BJ11:BJ21" si="14">BG11+BH11-BI11</f>
        <v>0</v>
      </c>
      <c r="BK11" s="86">
        <f t="shared" si="1"/>
        <v>25</v>
      </c>
      <c r="BL11" s="208"/>
      <c r="BO11" s="206"/>
      <c r="BP11" s="2">
        <f t="shared" si="0"/>
        <v>0</v>
      </c>
    </row>
    <row r="12" spans="1:68" ht="14.25" thickBot="1">
      <c r="A12" s="103"/>
      <c r="B12" s="195"/>
      <c r="C12" s="78" t="s">
        <v>143</v>
      </c>
      <c r="D12" s="79"/>
      <c r="E12" s="87"/>
      <c r="F12" s="88"/>
      <c r="G12" s="84"/>
      <c r="H12" s="84"/>
      <c r="I12" s="84"/>
      <c r="J12" s="77">
        <f t="shared" si="2"/>
        <v>0</v>
      </c>
      <c r="K12" s="87"/>
      <c r="L12" s="88"/>
      <c r="M12" s="84"/>
      <c r="N12" s="84"/>
      <c r="O12" s="84"/>
      <c r="P12" s="77">
        <f t="shared" si="3"/>
        <v>0</v>
      </c>
      <c r="Q12" s="87"/>
      <c r="R12" s="88"/>
      <c r="S12" s="84"/>
      <c r="T12" s="84"/>
      <c r="U12" s="84"/>
      <c r="V12" s="77">
        <f t="shared" si="4"/>
        <v>0</v>
      </c>
      <c r="W12" s="87"/>
      <c r="X12" s="88"/>
      <c r="Y12" s="84"/>
      <c r="Z12" s="84"/>
      <c r="AA12" s="84"/>
      <c r="AB12" s="77">
        <f t="shared" si="5"/>
        <v>0</v>
      </c>
      <c r="AC12" s="87"/>
      <c r="AD12" s="88"/>
      <c r="AE12" s="84"/>
      <c r="AF12" s="84"/>
      <c r="AG12" s="84"/>
      <c r="AH12" s="84">
        <f t="shared" si="6"/>
        <v>0</v>
      </c>
      <c r="AI12" s="87"/>
      <c r="AJ12" s="88"/>
      <c r="AK12" s="84"/>
      <c r="AL12" s="84"/>
      <c r="AM12" s="84"/>
      <c r="AN12" s="77">
        <f t="shared" si="7"/>
        <v>0</v>
      </c>
      <c r="AO12" s="87"/>
      <c r="AP12" s="88"/>
      <c r="AQ12" s="84"/>
      <c r="AR12" s="84"/>
      <c r="AS12" s="84"/>
      <c r="AT12" s="90">
        <f t="shared" si="8"/>
        <v>0</v>
      </c>
      <c r="AU12" s="87"/>
      <c r="AV12" s="88"/>
      <c r="AW12" s="88"/>
      <c r="AX12" s="88"/>
      <c r="AY12" s="88"/>
      <c r="AZ12" s="116">
        <f t="shared" si="9"/>
        <v>0</v>
      </c>
      <c r="BA12" s="88"/>
      <c r="BB12" s="88"/>
      <c r="BC12" s="84"/>
      <c r="BD12" s="84"/>
      <c r="BE12" s="84"/>
      <c r="BF12" s="90">
        <f t="shared" si="10"/>
        <v>0</v>
      </c>
      <c r="BG12" s="136">
        <f t="shared" si="11"/>
        <v>0</v>
      </c>
      <c r="BH12" s="84">
        <f t="shared" si="12"/>
        <v>0</v>
      </c>
      <c r="BI12" s="84">
        <f t="shared" si="13"/>
        <v>0</v>
      </c>
      <c r="BJ12" s="77">
        <f t="shared" si="14"/>
        <v>0</v>
      </c>
      <c r="BK12" s="86">
        <f t="shared" si="1"/>
        <v>25</v>
      </c>
      <c r="BL12" s="208"/>
      <c r="BO12" s="206"/>
      <c r="BP12" s="2">
        <f t="shared" si="0"/>
        <v>0</v>
      </c>
    </row>
    <row r="13" spans="1:68" ht="14.25" thickBot="1">
      <c r="A13" s="103"/>
      <c r="B13" s="195"/>
      <c r="C13" s="78" t="s">
        <v>144</v>
      </c>
      <c r="D13" s="79"/>
      <c r="E13" s="87"/>
      <c r="F13" s="88"/>
      <c r="G13" s="84"/>
      <c r="H13" s="84"/>
      <c r="I13" s="84"/>
      <c r="J13" s="77">
        <f t="shared" si="2"/>
        <v>0</v>
      </c>
      <c r="K13" s="87"/>
      <c r="L13" s="88"/>
      <c r="M13" s="84"/>
      <c r="N13" s="84"/>
      <c r="O13" s="84"/>
      <c r="P13" s="77">
        <f t="shared" si="3"/>
        <v>0</v>
      </c>
      <c r="Q13" s="87"/>
      <c r="R13" s="88"/>
      <c r="S13" s="84"/>
      <c r="T13" s="84"/>
      <c r="U13" s="84"/>
      <c r="V13" s="77">
        <f t="shared" si="4"/>
        <v>0</v>
      </c>
      <c r="W13" s="87"/>
      <c r="X13" s="88"/>
      <c r="Y13" s="84"/>
      <c r="Z13" s="84"/>
      <c r="AA13" s="84"/>
      <c r="AB13" s="77">
        <f t="shared" si="5"/>
        <v>0</v>
      </c>
      <c r="AC13" s="87"/>
      <c r="AD13" s="88"/>
      <c r="AE13" s="84"/>
      <c r="AF13" s="84"/>
      <c r="AG13" s="84"/>
      <c r="AH13" s="84">
        <f t="shared" si="6"/>
        <v>0</v>
      </c>
      <c r="AI13" s="87"/>
      <c r="AJ13" s="88"/>
      <c r="AK13" s="84"/>
      <c r="AL13" s="84"/>
      <c r="AM13" s="84"/>
      <c r="AN13" s="77">
        <f t="shared" si="7"/>
        <v>0</v>
      </c>
      <c r="AO13" s="87"/>
      <c r="AP13" s="88"/>
      <c r="AQ13" s="84"/>
      <c r="AR13" s="84"/>
      <c r="AS13" s="84"/>
      <c r="AT13" s="90">
        <f t="shared" si="8"/>
        <v>0</v>
      </c>
      <c r="AU13" s="87"/>
      <c r="AV13" s="88"/>
      <c r="AW13" s="88"/>
      <c r="AX13" s="88"/>
      <c r="AY13" s="88"/>
      <c r="AZ13" s="116">
        <f t="shared" si="9"/>
        <v>0</v>
      </c>
      <c r="BA13" s="88"/>
      <c r="BB13" s="88"/>
      <c r="BC13" s="84"/>
      <c r="BD13" s="84"/>
      <c r="BE13" s="84"/>
      <c r="BF13" s="90">
        <f t="shared" si="10"/>
        <v>0</v>
      </c>
      <c r="BG13" s="136">
        <f t="shared" si="11"/>
        <v>0</v>
      </c>
      <c r="BH13" s="84">
        <f t="shared" si="12"/>
        <v>0</v>
      </c>
      <c r="BI13" s="84">
        <f t="shared" si="13"/>
        <v>0</v>
      </c>
      <c r="BJ13" s="77">
        <f t="shared" si="14"/>
        <v>0</v>
      </c>
      <c r="BK13" s="86">
        <f t="shared" si="1"/>
        <v>25</v>
      </c>
      <c r="BL13" s="208"/>
      <c r="BO13" s="206"/>
      <c r="BP13" s="2">
        <f t="shared" si="0"/>
        <v>0</v>
      </c>
    </row>
    <row r="14" spans="1:68" ht="14.25" thickBot="1">
      <c r="A14" s="103"/>
      <c r="B14" s="195"/>
      <c r="C14" s="78" t="s">
        <v>145</v>
      </c>
      <c r="D14" s="79"/>
      <c r="E14" s="87"/>
      <c r="F14" s="88"/>
      <c r="G14" s="84"/>
      <c r="H14" s="84"/>
      <c r="I14" s="84"/>
      <c r="J14" s="77">
        <f t="shared" si="2"/>
        <v>0</v>
      </c>
      <c r="K14" s="87"/>
      <c r="L14" s="88"/>
      <c r="M14" s="84"/>
      <c r="N14" s="84"/>
      <c r="O14" s="84"/>
      <c r="P14" s="77">
        <f t="shared" si="3"/>
        <v>0</v>
      </c>
      <c r="Q14" s="87"/>
      <c r="R14" s="88"/>
      <c r="S14" s="84"/>
      <c r="T14" s="84"/>
      <c r="U14" s="84"/>
      <c r="V14" s="77">
        <f t="shared" si="4"/>
        <v>0</v>
      </c>
      <c r="W14" s="87"/>
      <c r="X14" s="88"/>
      <c r="Y14" s="84"/>
      <c r="Z14" s="84"/>
      <c r="AA14" s="84"/>
      <c r="AB14" s="77">
        <f t="shared" si="5"/>
        <v>0</v>
      </c>
      <c r="AC14" s="87"/>
      <c r="AD14" s="88"/>
      <c r="AE14" s="84"/>
      <c r="AF14" s="84"/>
      <c r="AG14" s="84"/>
      <c r="AH14" s="84">
        <f t="shared" si="6"/>
        <v>0</v>
      </c>
      <c r="AI14" s="87"/>
      <c r="AJ14" s="88"/>
      <c r="AK14" s="84"/>
      <c r="AL14" s="84"/>
      <c r="AM14" s="84"/>
      <c r="AN14" s="77">
        <f t="shared" si="7"/>
        <v>0</v>
      </c>
      <c r="AO14" s="87"/>
      <c r="AP14" s="88"/>
      <c r="AQ14" s="84"/>
      <c r="AR14" s="84"/>
      <c r="AS14" s="84"/>
      <c r="AT14" s="90">
        <f t="shared" si="8"/>
        <v>0</v>
      </c>
      <c r="AU14" s="87"/>
      <c r="AV14" s="88"/>
      <c r="AW14" s="88"/>
      <c r="AX14" s="88"/>
      <c r="AY14" s="88"/>
      <c r="AZ14" s="116">
        <f t="shared" si="9"/>
        <v>0</v>
      </c>
      <c r="BA14" s="88"/>
      <c r="BB14" s="88"/>
      <c r="BC14" s="84"/>
      <c r="BD14" s="84"/>
      <c r="BE14" s="84"/>
      <c r="BF14" s="90">
        <f t="shared" si="10"/>
        <v>0</v>
      </c>
      <c r="BG14" s="136">
        <f t="shared" si="11"/>
        <v>0</v>
      </c>
      <c r="BH14" s="84">
        <f t="shared" si="12"/>
        <v>0</v>
      </c>
      <c r="BI14" s="84">
        <f t="shared" si="13"/>
        <v>0</v>
      </c>
      <c r="BJ14" s="77">
        <f t="shared" si="14"/>
        <v>0</v>
      </c>
      <c r="BK14" s="86">
        <f t="shared" si="1"/>
        <v>25</v>
      </c>
      <c r="BL14" s="208"/>
      <c r="BO14" s="206"/>
      <c r="BP14" s="2">
        <f t="shared" si="0"/>
        <v>0</v>
      </c>
    </row>
    <row r="15" spans="1:68" ht="14.25" thickBot="1">
      <c r="A15" s="103"/>
      <c r="B15" s="195"/>
      <c r="C15" s="78" t="s">
        <v>146</v>
      </c>
      <c r="D15" s="79"/>
      <c r="E15" s="87"/>
      <c r="F15" s="88"/>
      <c r="G15" s="84"/>
      <c r="H15" s="84"/>
      <c r="I15" s="84"/>
      <c r="J15" s="77">
        <f t="shared" si="2"/>
        <v>0</v>
      </c>
      <c r="K15" s="87"/>
      <c r="L15" s="88"/>
      <c r="M15" s="84"/>
      <c r="N15" s="84"/>
      <c r="O15" s="84"/>
      <c r="P15" s="77">
        <f t="shared" si="3"/>
        <v>0</v>
      </c>
      <c r="Q15" s="87"/>
      <c r="R15" s="88"/>
      <c r="S15" s="84"/>
      <c r="T15" s="84"/>
      <c r="U15" s="84"/>
      <c r="V15" s="77">
        <f t="shared" si="4"/>
        <v>0</v>
      </c>
      <c r="W15" s="87"/>
      <c r="X15" s="88"/>
      <c r="Y15" s="84"/>
      <c r="Z15" s="84"/>
      <c r="AA15" s="84"/>
      <c r="AB15" s="77">
        <f t="shared" si="5"/>
        <v>0</v>
      </c>
      <c r="AC15" s="87"/>
      <c r="AD15" s="88"/>
      <c r="AE15" s="84"/>
      <c r="AF15" s="84"/>
      <c r="AG15" s="84"/>
      <c r="AH15" s="84">
        <f t="shared" si="6"/>
        <v>0</v>
      </c>
      <c r="AI15" s="87"/>
      <c r="AJ15" s="88"/>
      <c r="AK15" s="84"/>
      <c r="AL15" s="84"/>
      <c r="AM15" s="84"/>
      <c r="AN15" s="77">
        <f t="shared" si="7"/>
        <v>0</v>
      </c>
      <c r="AO15" s="87"/>
      <c r="AP15" s="88"/>
      <c r="AQ15" s="84"/>
      <c r="AR15" s="84"/>
      <c r="AS15" s="84"/>
      <c r="AT15" s="90">
        <f t="shared" si="8"/>
        <v>0</v>
      </c>
      <c r="AU15" s="87"/>
      <c r="AV15" s="88"/>
      <c r="AW15" s="88"/>
      <c r="AX15" s="88"/>
      <c r="AY15" s="88"/>
      <c r="AZ15" s="116">
        <f t="shared" si="9"/>
        <v>0</v>
      </c>
      <c r="BA15" s="88"/>
      <c r="BB15" s="88"/>
      <c r="BC15" s="84"/>
      <c r="BD15" s="84"/>
      <c r="BE15" s="84"/>
      <c r="BF15" s="90">
        <f t="shared" si="10"/>
        <v>0</v>
      </c>
      <c r="BG15" s="136">
        <f t="shared" si="11"/>
        <v>0</v>
      </c>
      <c r="BH15" s="84">
        <f t="shared" si="12"/>
        <v>0</v>
      </c>
      <c r="BI15" s="84">
        <f t="shared" si="13"/>
        <v>0</v>
      </c>
      <c r="BJ15" s="77">
        <f t="shared" si="14"/>
        <v>0</v>
      </c>
      <c r="BK15" s="86">
        <f t="shared" si="1"/>
        <v>25</v>
      </c>
      <c r="BL15" s="208"/>
      <c r="BO15" s="206"/>
      <c r="BP15" s="2">
        <f t="shared" si="0"/>
        <v>0</v>
      </c>
    </row>
    <row r="16" spans="1:68" ht="14.25" thickBot="1">
      <c r="A16" s="103"/>
      <c r="B16" s="195"/>
      <c r="C16" s="78" t="s">
        <v>147</v>
      </c>
      <c r="D16" s="79"/>
      <c r="E16" s="87"/>
      <c r="F16" s="88"/>
      <c r="G16" s="84"/>
      <c r="H16" s="84"/>
      <c r="I16" s="84"/>
      <c r="J16" s="77">
        <f t="shared" si="2"/>
        <v>0</v>
      </c>
      <c r="K16" s="87"/>
      <c r="L16" s="88"/>
      <c r="M16" s="84"/>
      <c r="N16" s="84"/>
      <c r="O16" s="84"/>
      <c r="P16" s="77">
        <f t="shared" si="3"/>
        <v>0</v>
      </c>
      <c r="Q16" s="87"/>
      <c r="R16" s="88"/>
      <c r="S16" s="84"/>
      <c r="T16" s="84"/>
      <c r="U16" s="84"/>
      <c r="V16" s="77">
        <f t="shared" si="4"/>
        <v>0</v>
      </c>
      <c r="W16" s="87"/>
      <c r="X16" s="88"/>
      <c r="Y16" s="84"/>
      <c r="Z16" s="84"/>
      <c r="AA16" s="84"/>
      <c r="AB16" s="77">
        <f t="shared" si="5"/>
        <v>0</v>
      </c>
      <c r="AC16" s="87"/>
      <c r="AD16" s="88"/>
      <c r="AE16" s="84"/>
      <c r="AF16" s="84"/>
      <c r="AG16" s="84"/>
      <c r="AH16" s="84">
        <f t="shared" si="6"/>
        <v>0</v>
      </c>
      <c r="AI16" s="87"/>
      <c r="AJ16" s="88"/>
      <c r="AK16" s="84"/>
      <c r="AL16" s="84"/>
      <c r="AM16" s="84"/>
      <c r="AN16" s="77">
        <f t="shared" si="7"/>
        <v>0</v>
      </c>
      <c r="AO16" s="87"/>
      <c r="AP16" s="88"/>
      <c r="AQ16" s="84"/>
      <c r="AR16" s="84"/>
      <c r="AS16" s="84"/>
      <c r="AT16" s="90">
        <f t="shared" si="8"/>
        <v>0</v>
      </c>
      <c r="AU16" s="87"/>
      <c r="AV16" s="88"/>
      <c r="AW16" s="88"/>
      <c r="AX16" s="88"/>
      <c r="AY16" s="88"/>
      <c r="AZ16" s="116">
        <f t="shared" si="9"/>
        <v>0</v>
      </c>
      <c r="BA16" s="88"/>
      <c r="BB16" s="88"/>
      <c r="BC16" s="84"/>
      <c r="BD16" s="84"/>
      <c r="BE16" s="84"/>
      <c r="BF16" s="90">
        <f t="shared" si="10"/>
        <v>0</v>
      </c>
      <c r="BG16" s="136">
        <f t="shared" si="11"/>
        <v>0</v>
      </c>
      <c r="BH16" s="84">
        <f t="shared" si="12"/>
        <v>0</v>
      </c>
      <c r="BI16" s="84">
        <f t="shared" si="13"/>
        <v>0</v>
      </c>
      <c r="BJ16" s="77">
        <f t="shared" si="14"/>
        <v>0</v>
      </c>
      <c r="BK16" s="86">
        <f t="shared" si="1"/>
        <v>25</v>
      </c>
      <c r="BL16" s="208"/>
      <c r="BO16" s="206"/>
      <c r="BP16" s="2">
        <f t="shared" si="0"/>
        <v>0</v>
      </c>
    </row>
    <row r="17" spans="1:68" ht="14.25" thickBot="1">
      <c r="A17" s="103"/>
      <c r="B17" s="195"/>
      <c r="C17" s="78" t="s">
        <v>148</v>
      </c>
      <c r="D17" s="79"/>
      <c r="E17" s="87"/>
      <c r="F17" s="88"/>
      <c r="G17" s="84"/>
      <c r="H17" s="84"/>
      <c r="I17" s="84"/>
      <c r="J17" s="77">
        <f t="shared" si="2"/>
        <v>0</v>
      </c>
      <c r="K17" s="87"/>
      <c r="L17" s="88"/>
      <c r="M17" s="84"/>
      <c r="N17" s="84"/>
      <c r="O17" s="84"/>
      <c r="P17" s="77">
        <f t="shared" si="3"/>
        <v>0</v>
      </c>
      <c r="Q17" s="87"/>
      <c r="R17" s="88"/>
      <c r="S17" s="84"/>
      <c r="T17" s="84"/>
      <c r="U17" s="84"/>
      <c r="V17" s="77">
        <f t="shared" si="4"/>
        <v>0</v>
      </c>
      <c r="W17" s="87"/>
      <c r="X17" s="88"/>
      <c r="Y17" s="84"/>
      <c r="Z17" s="84"/>
      <c r="AA17" s="84"/>
      <c r="AB17" s="77">
        <f t="shared" si="5"/>
        <v>0</v>
      </c>
      <c r="AC17" s="87"/>
      <c r="AD17" s="88"/>
      <c r="AE17" s="84"/>
      <c r="AF17" s="84"/>
      <c r="AG17" s="84"/>
      <c r="AH17" s="84">
        <f t="shared" si="6"/>
        <v>0</v>
      </c>
      <c r="AI17" s="87"/>
      <c r="AJ17" s="88"/>
      <c r="AK17" s="84"/>
      <c r="AL17" s="84"/>
      <c r="AM17" s="84"/>
      <c r="AN17" s="77">
        <f t="shared" si="7"/>
        <v>0</v>
      </c>
      <c r="AO17" s="87"/>
      <c r="AP17" s="88"/>
      <c r="AQ17" s="84"/>
      <c r="AR17" s="84"/>
      <c r="AS17" s="84"/>
      <c r="AT17" s="90">
        <f t="shared" si="8"/>
        <v>0</v>
      </c>
      <c r="AU17" s="142"/>
      <c r="AV17" s="174"/>
      <c r="AW17" s="174"/>
      <c r="AX17" s="174"/>
      <c r="AY17" s="84"/>
      <c r="AZ17" s="116">
        <f t="shared" si="9"/>
        <v>0</v>
      </c>
      <c r="BA17" s="88"/>
      <c r="BB17" s="88"/>
      <c r="BC17" s="84"/>
      <c r="BD17" s="84"/>
      <c r="BE17" s="84"/>
      <c r="BF17" s="90">
        <f t="shared" si="10"/>
        <v>0</v>
      </c>
      <c r="BG17" s="136">
        <f t="shared" si="11"/>
        <v>0</v>
      </c>
      <c r="BH17" s="84">
        <f t="shared" si="12"/>
        <v>0</v>
      </c>
      <c r="BI17" s="84">
        <f t="shared" si="13"/>
        <v>0</v>
      </c>
      <c r="BJ17" s="77">
        <f t="shared" si="14"/>
        <v>0</v>
      </c>
      <c r="BK17" s="86">
        <f t="shared" si="1"/>
        <v>25</v>
      </c>
      <c r="BL17" s="208"/>
      <c r="BO17" s="206"/>
      <c r="BP17" s="2">
        <f t="shared" si="0"/>
        <v>0</v>
      </c>
    </row>
    <row r="18" spans="1:68" ht="14.25" thickBot="1">
      <c r="A18" s="103"/>
      <c r="B18" s="195"/>
      <c r="C18" s="78" t="s">
        <v>149</v>
      </c>
      <c r="D18" s="79"/>
      <c r="E18" s="87"/>
      <c r="F18" s="88"/>
      <c r="G18" s="84"/>
      <c r="H18" s="84"/>
      <c r="I18" s="84"/>
      <c r="J18" s="77">
        <f t="shared" si="2"/>
        <v>0</v>
      </c>
      <c r="K18" s="87"/>
      <c r="L18" s="88"/>
      <c r="M18" s="84"/>
      <c r="N18" s="84"/>
      <c r="O18" s="84"/>
      <c r="P18" s="77">
        <f t="shared" si="3"/>
        <v>0</v>
      </c>
      <c r="Q18" s="87"/>
      <c r="R18" s="88"/>
      <c r="S18" s="84"/>
      <c r="T18" s="84"/>
      <c r="U18" s="84"/>
      <c r="V18" s="77">
        <f t="shared" si="4"/>
        <v>0</v>
      </c>
      <c r="W18" s="87"/>
      <c r="X18" s="88"/>
      <c r="Y18" s="84"/>
      <c r="Z18" s="84"/>
      <c r="AA18" s="84"/>
      <c r="AB18" s="77">
        <f t="shared" si="5"/>
        <v>0</v>
      </c>
      <c r="AC18" s="87"/>
      <c r="AD18" s="88"/>
      <c r="AE18" s="84"/>
      <c r="AF18" s="84"/>
      <c r="AG18" s="84"/>
      <c r="AH18" s="84">
        <f t="shared" si="6"/>
        <v>0</v>
      </c>
      <c r="AI18" s="87"/>
      <c r="AJ18" s="88"/>
      <c r="AK18" s="84"/>
      <c r="AL18" s="84"/>
      <c r="AM18" s="84"/>
      <c r="AN18" s="77">
        <f t="shared" si="7"/>
        <v>0</v>
      </c>
      <c r="AO18" s="87"/>
      <c r="AP18" s="88"/>
      <c r="AQ18" s="84"/>
      <c r="AR18" s="84"/>
      <c r="AS18" s="84"/>
      <c r="AT18" s="90">
        <f t="shared" si="8"/>
        <v>0</v>
      </c>
      <c r="AU18" s="80"/>
      <c r="AV18" s="82"/>
      <c r="AW18" s="82"/>
      <c r="AX18" s="82"/>
      <c r="AY18" s="85"/>
      <c r="AZ18" s="141">
        <f t="shared" si="9"/>
        <v>0</v>
      </c>
      <c r="BA18" s="88"/>
      <c r="BB18" s="88"/>
      <c r="BC18" s="84"/>
      <c r="BD18" s="84"/>
      <c r="BE18" s="84"/>
      <c r="BF18" s="90">
        <f t="shared" si="10"/>
        <v>0</v>
      </c>
      <c r="BG18" s="136">
        <f t="shared" si="11"/>
        <v>0</v>
      </c>
      <c r="BH18" s="84">
        <f t="shared" si="12"/>
        <v>0</v>
      </c>
      <c r="BI18" s="84">
        <f t="shared" si="13"/>
        <v>0</v>
      </c>
      <c r="BJ18" s="77">
        <f t="shared" si="14"/>
        <v>0</v>
      </c>
      <c r="BK18" s="86">
        <f t="shared" si="1"/>
        <v>25</v>
      </c>
      <c r="BL18" s="208"/>
      <c r="BO18" s="206"/>
      <c r="BP18" s="2">
        <f t="shared" si="0"/>
        <v>0</v>
      </c>
    </row>
    <row r="19" spans="1:68" ht="14.25" thickBot="1">
      <c r="A19" s="103"/>
      <c r="B19" s="195"/>
      <c r="C19" s="78" t="s">
        <v>150</v>
      </c>
      <c r="D19" s="79"/>
      <c r="E19" s="87"/>
      <c r="F19" s="88"/>
      <c r="G19" s="84"/>
      <c r="H19" s="84"/>
      <c r="I19" s="84"/>
      <c r="J19" s="77">
        <f t="shared" si="2"/>
        <v>0</v>
      </c>
      <c r="K19" s="87"/>
      <c r="L19" s="88"/>
      <c r="M19" s="84"/>
      <c r="N19" s="84"/>
      <c r="O19" s="84"/>
      <c r="P19" s="77">
        <f t="shared" si="3"/>
        <v>0</v>
      </c>
      <c r="Q19" s="87"/>
      <c r="R19" s="88"/>
      <c r="S19" s="84"/>
      <c r="T19" s="84"/>
      <c r="U19" s="84"/>
      <c r="V19" s="77">
        <f t="shared" si="4"/>
        <v>0</v>
      </c>
      <c r="W19" s="87"/>
      <c r="X19" s="88"/>
      <c r="Y19" s="84"/>
      <c r="Z19" s="84"/>
      <c r="AA19" s="84"/>
      <c r="AB19" s="77">
        <f t="shared" si="5"/>
        <v>0</v>
      </c>
      <c r="AC19" s="87"/>
      <c r="AD19" s="88"/>
      <c r="AE19" s="84"/>
      <c r="AF19" s="84"/>
      <c r="AG19" s="84"/>
      <c r="AH19" s="84">
        <f t="shared" si="6"/>
        <v>0</v>
      </c>
      <c r="AI19" s="87"/>
      <c r="AJ19" s="88"/>
      <c r="AK19" s="84"/>
      <c r="AL19" s="84"/>
      <c r="AM19" s="84"/>
      <c r="AN19" s="77">
        <f t="shared" si="7"/>
        <v>0</v>
      </c>
      <c r="AO19" s="87"/>
      <c r="AP19" s="88"/>
      <c r="AQ19" s="84"/>
      <c r="AR19" s="84"/>
      <c r="AS19" s="84"/>
      <c r="AT19" s="90">
        <f t="shared" si="8"/>
        <v>0</v>
      </c>
      <c r="AU19" s="87"/>
      <c r="AV19" s="84"/>
      <c r="AW19" s="84"/>
      <c r="AX19" s="84"/>
      <c r="AY19" s="84"/>
      <c r="AZ19" s="116">
        <f t="shared" si="9"/>
        <v>0</v>
      </c>
      <c r="BA19" s="88"/>
      <c r="BB19" s="88"/>
      <c r="BC19" s="84"/>
      <c r="BD19" s="84"/>
      <c r="BE19" s="84"/>
      <c r="BF19" s="90">
        <f t="shared" si="10"/>
        <v>0</v>
      </c>
      <c r="BG19" s="136">
        <f t="shared" si="11"/>
        <v>0</v>
      </c>
      <c r="BH19" s="84">
        <f t="shared" si="12"/>
        <v>0</v>
      </c>
      <c r="BI19" s="84">
        <f t="shared" si="13"/>
        <v>0</v>
      </c>
      <c r="BJ19" s="77">
        <f t="shared" si="14"/>
        <v>0</v>
      </c>
      <c r="BK19" s="86">
        <f t="shared" si="1"/>
        <v>25</v>
      </c>
      <c r="BL19" s="208"/>
      <c r="BO19" s="206"/>
      <c r="BP19" s="2">
        <f t="shared" si="0"/>
        <v>0</v>
      </c>
    </row>
    <row r="20" spans="1:68" ht="14.25" thickBot="1">
      <c r="A20" s="103"/>
      <c r="B20" s="195"/>
      <c r="C20" s="78" t="s">
        <v>151</v>
      </c>
      <c r="D20" s="79"/>
      <c r="E20" s="87"/>
      <c r="F20" s="88"/>
      <c r="G20" s="84"/>
      <c r="H20" s="84"/>
      <c r="I20" s="84"/>
      <c r="J20" s="77">
        <f t="shared" si="2"/>
        <v>0</v>
      </c>
      <c r="K20" s="87"/>
      <c r="L20" s="88"/>
      <c r="M20" s="84"/>
      <c r="N20" s="84"/>
      <c r="O20" s="84"/>
      <c r="P20" s="77">
        <f t="shared" si="3"/>
        <v>0</v>
      </c>
      <c r="Q20" s="87"/>
      <c r="R20" s="88"/>
      <c r="S20" s="84"/>
      <c r="T20" s="84"/>
      <c r="U20" s="84"/>
      <c r="V20" s="77">
        <f t="shared" si="4"/>
        <v>0</v>
      </c>
      <c r="W20" s="87"/>
      <c r="X20" s="88"/>
      <c r="Y20" s="84"/>
      <c r="Z20" s="84"/>
      <c r="AA20" s="84"/>
      <c r="AB20" s="77">
        <f t="shared" si="5"/>
        <v>0</v>
      </c>
      <c r="AC20" s="87"/>
      <c r="AD20" s="88"/>
      <c r="AE20" s="84"/>
      <c r="AF20" s="84"/>
      <c r="AG20" s="84"/>
      <c r="AH20" s="84">
        <f t="shared" si="6"/>
        <v>0</v>
      </c>
      <c r="AI20" s="87"/>
      <c r="AJ20" s="88"/>
      <c r="AK20" s="84"/>
      <c r="AL20" s="84"/>
      <c r="AM20" s="84"/>
      <c r="AN20" s="77">
        <f t="shared" si="7"/>
        <v>0</v>
      </c>
      <c r="AO20" s="87"/>
      <c r="AP20" s="88"/>
      <c r="AQ20" s="84"/>
      <c r="AR20" s="84"/>
      <c r="AS20" s="84"/>
      <c r="AT20" s="90">
        <f t="shared" si="8"/>
        <v>0</v>
      </c>
      <c r="AU20" s="87"/>
      <c r="AV20" s="84"/>
      <c r="AW20" s="84"/>
      <c r="AX20" s="84"/>
      <c r="AY20" s="84"/>
      <c r="AZ20" s="116">
        <f t="shared" si="9"/>
        <v>0</v>
      </c>
      <c r="BA20" s="88"/>
      <c r="BB20" s="88"/>
      <c r="BC20" s="84"/>
      <c r="BD20" s="84"/>
      <c r="BE20" s="84"/>
      <c r="BF20" s="90">
        <f t="shared" si="10"/>
        <v>0</v>
      </c>
      <c r="BG20" s="136">
        <f t="shared" si="11"/>
        <v>0</v>
      </c>
      <c r="BH20" s="84">
        <f t="shared" si="12"/>
        <v>0</v>
      </c>
      <c r="BI20" s="84">
        <f t="shared" si="13"/>
        <v>0</v>
      </c>
      <c r="BJ20" s="77">
        <f t="shared" si="14"/>
        <v>0</v>
      </c>
      <c r="BK20" s="86">
        <f t="shared" si="1"/>
        <v>25</v>
      </c>
      <c r="BL20" s="208"/>
      <c r="BO20" s="206"/>
      <c r="BP20" s="2">
        <f t="shared" si="0"/>
        <v>0</v>
      </c>
    </row>
    <row r="21" spans="1:68" ht="14.25" thickBot="1">
      <c r="A21" s="103"/>
      <c r="B21" s="195"/>
      <c r="C21" s="78" t="s">
        <v>152</v>
      </c>
      <c r="D21" s="79"/>
      <c r="E21" s="87"/>
      <c r="F21" s="88"/>
      <c r="G21" s="84"/>
      <c r="H21" s="84"/>
      <c r="I21" s="84"/>
      <c r="J21" s="77">
        <f t="shared" si="2"/>
        <v>0</v>
      </c>
      <c r="K21" s="87"/>
      <c r="L21" s="88"/>
      <c r="M21" s="84"/>
      <c r="N21" s="84"/>
      <c r="O21" s="84"/>
      <c r="P21" s="77">
        <f t="shared" si="3"/>
        <v>0</v>
      </c>
      <c r="Q21" s="87"/>
      <c r="R21" s="88"/>
      <c r="S21" s="84"/>
      <c r="T21" s="84"/>
      <c r="U21" s="84"/>
      <c r="V21" s="77">
        <f t="shared" si="4"/>
        <v>0</v>
      </c>
      <c r="W21" s="87"/>
      <c r="X21" s="88"/>
      <c r="Y21" s="84"/>
      <c r="Z21" s="84"/>
      <c r="AA21" s="84"/>
      <c r="AB21" s="77">
        <f t="shared" si="5"/>
        <v>0</v>
      </c>
      <c r="AC21" s="87"/>
      <c r="AD21" s="88"/>
      <c r="AE21" s="84"/>
      <c r="AF21" s="84"/>
      <c r="AG21" s="84"/>
      <c r="AH21" s="84">
        <f t="shared" si="6"/>
        <v>0</v>
      </c>
      <c r="AI21" s="87"/>
      <c r="AJ21" s="88"/>
      <c r="AK21" s="84"/>
      <c r="AL21" s="84"/>
      <c r="AM21" s="84"/>
      <c r="AN21" s="77">
        <f t="shared" si="7"/>
        <v>0</v>
      </c>
      <c r="AO21" s="87"/>
      <c r="AP21" s="88"/>
      <c r="AQ21" s="84"/>
      <c r="AR21" s="84"/>
      <c r="AS21" s="84"/>
      <c r="AT21" s="90">
        <f t="shared" si="8"/>
        <v>0</v>
      </c>
      <c r="AU21" s="87"/>
      <c r="AV21" s="84"/>
      <c r="AW21" s="84"/>
      <c r="AX21" s="84"/>
      <c r="AY21" s="84"/>
      <c r="AZ21" s="161">
        <f t="shared" si="9"/>
        <v>0</v>
      </c>
      <c r="BA21" s="88"/>
      <c r="BB21" s="88"/>
      <c r="BC21" s="84"/>
      <c r="BD21" s="84"/>
      <c r="BE21" s="84"/>
      <c r="BF21" s="90">
        <f t="shared" si="10"/>
        <v>0</v>
      </c>
      <c r="BG21" s="87">
        <f t="shared" si="11"/>
        <v>0</v>
      </c>
      <c r="BH21" s="84">
        <f t="shared" si="12"/>
        <v>0</v>
      </c>
      <c r="BI21" s="84">
        <f t="shared" si="13"/>
        <v>0</v>
      </c>
      <c r="BJ21" s="92">
        <f t="shared" si="14"/>
        <v>0</v>
      </c>
      <c r="BK21" s="86">
        <f t="shared" si="1"/>
        <v>25</v>
      </c>
      <c r="BL21" s="208"/>
      <c r="BO21" s="206"/>
      <c r="BP21" s="2">
        <f t="shared" si="0"/>
        <v>0</v>
      </c>
    </row>
    <row r="22" spans="1:68" ht="14.25" thickBot="1">
      <c r="A22" s="103"/>
      <c r="B22" s="195"/>
      <c r="C22" s="93" t="s">
        <v>15</v>
      </c>
      <c r="D22" s="94"/>
      <c r="E22" s="95"/>
      <c r="F22" s="94"/>
      <c r="G22" s="94"/>
      <c r="H22" s="94"/>
      <c r="I22" s="94"/>
      <c r="J22" s="96">
        <f>SUM(J9:J21)</f>
        <v>0</v>
      </c>
      <c r="K22" s="95"/>
      <c r="L22" s="94"/>
      <c r="M22" s="94"/>
      <c r="N22" s="94"/>
      <c r="O22" s="94"/>
      <c r="P22" s="96">
        <f>SUM(P9:P21)</f>
        <v>0</v>
      </c>
      <c r="Q22" s="95"/>
      <c r="R22" s="94"/>
      <c r="S22" s="94"/>
      <c r="T22" s="94"/>
      <c r="U22" s="94"/>
      <c r="V22" s="96">
        <f>SUM(V9:V21)</f>
        <v>0</v>
      </c>
      <c r="W22" s="95"/>
      <c r="X22" s="94"/>
      <c r="Y22" s="94"/>
      <c r="Z22" s="94"/>
      <c r="AA22" s="94"/>
      <c r="AB22" s="96">
        <f>SUM(AB9:AB21)</f>
        <v>0</v>
      </c>
      <c r="AC22" s="95"/>
      <c r="AD22" s="94"/>
      <c r="AE22" s="94"/>
      <c r="AF22" s="94"/>
      <c r="AG22" s="94"/>
      <c r="AH22" s="96">
        <f>SUM(AH9:AH21)</f>
        <v>0</v>
      </c>
      <c r="AI22" s="95"/>
      <c r="AJ22" s="94"/>
      <c r="AK22" s="94"/>
      <c r="AL22" s="94"/>
      <c r="AM22" s="94"/>
      <c r="AN22" s="96">
        <f>SUM(AN9:AN21)</f>
        <v>0</v>
      </c>
      <c r="AO22" s="95"/>
      <c r="AP22" s="94"/>
      <c r="AQ22" s="94"/>
      <c r="AR22" s="94"/>
      <c r="AS22" s="94"/>
      <c r="AT22" s="160">
        <f>SUM(AT9:AT21)</f>
        <v>0</v>
      </c>
      <c r="AU22" s="95"/>
      <c r="AV22" s="94"/>
      <c r="AW22" s="94"/>
      <c r="AX22" s="94"/>
      <c r="AY22" s="94"/>
      <c r="AZ22" s="96">
        <f>SUM(AZ9:AZ21)</f>
        <v>0</v>
      </c>
      <c r="BA22" s="94"/>
      <c r="BB22" s="94"/>
      <c r="BC22" s="94"/>
      <c r="BD22" s="94"/>
      <c r="BE22" s="94"/>
      <c r="BF22" s="160">
        <f>SUM(BF9:BF21)</f>
        <v>0</v>
      </c>
      <c r="BG22" s="95"/>
      <c r="BH22" s="94"/>
      <c r="BI22" s="94"/>
      <c r="BJ22" s="96">
        <f>SUM(BJ9:BJ21)</f>
        <v>0</v>
      </c>
      <c r="BK22" s="86"/>
      <c r="BL22" s="208"/>
      <c r="BO22" s="206"/>
      <c r="BP22" s="2"/>
    </row>
    <row r="23" spans="1:68" ht="14.25" thickBot="1">
      <c r="A23" s="103"/>
      <c r="B23" s="193" t="s">
        <v>127</v>
      </c>
      <c r="C23" s="49" t="s">
        <v>84</v>
      </c>
      <c r="D23" s="181"/>
      <c r="E23" s="6"/>
      <c r="F23" s="38"/>
      <c r="G23" s="7"/>
      <c r="H23" s="7"/>
      <c r="I23" s="7"/>
      <c r="J23" s="10">
        <f>(E23*F23+G23)*H23-I23</f>
        <v>0</v>
      </c>
      <c r="K23" s="6"/>
      <c r="L23" s="38"/>
      <c r="M23" s="7"/>
      <c r="N23" s="7"/>
      <c r="O23" s="7"/>
      <c r="P23" s="10">
        <f>(K23*L23+M23)*N23-O23</f>
        <v>0</v>
      </c>
      <c r="Q23" s="6"/>
      <c r="R23" s="38"/>
      <c r="S23" s="7"/>
      <c r="T23" s="7"/>
      <c r="U23" s="7"/>
      <c r="V23" s="10">
        <f>(Q23*R23+S23)*T23-U23</f>
        <v>0</v>
      </c>
      <c r="W23" s="6"/>
      <c r="X23" s="38"/>
      <c r="Y23" s="7"/>
      <c r="Z23" s="7"/>
      <c r="AA23" s="7"/>
      <c r="AB23" s="10">
        <f>(W23*X23+Y23)*Z23-AA23</f>
        <v>0</v>
      </c>
      <c r="AC23" s="6"/>
      <c r="AD23" s="38"/>
      <c r="AE23" s="7"/>
      <c r="AF23" s="7"/>
      <c r="AG23" s="7"/>
      <c r="AH23" s="2">
        <f>(AC23*AD23+AE23)*AF23</f>
        <v>0</v>
      </c>
      <c r="AI23" s="6"/>
      <c r="AJ23" s="38"/>
      <c r="AK23" s="7"/>
      <c r="AL23" s="7"/>
      <c r="AM23" s="7"/>
      <c r="AN23" s="24">
        <f>(AI23*AJ23+AK23)*AL23-AM23</f>
        <v>0</v>
      </c>
      <c r="AO23" s="38"/>
      <c r="AP23" s="38"/>
      <c r="AQ23" s="7"/>
      <c r="AR23" s="7"/>
      <c r="AS23" s="7"/>
      <c r="AT23" s="5">
        <f>(AO23*AP23+AQ23)*AR23-AS23</f>
        <v>0</v>
      </c>
      <c r="AU23" s="6"/>
      <c r="AV23" s="38"/>
      <c r="AW23" s="38"/>
      <c r="AX23" s="38"/>
      <c r="AY23" s="38"/>
      <c r="AZ23" s="43">
        <f>(AU23*AV23+AW23)*AX23-AY23</f>
        <v>0</v>
      </c>
      <c r="BA23" s="6"/>
      <c r="BB23" s="38"/>
      <c r="BC23" s="7"/>
      <c r="BD23" s="7"/>
      <c r="BE23" s="7"/>
      <c r="BF23" s="5">
        <f>(BA23*BB23+BC23)*BD23-BE23</f>
        <v>0</v>
      </c>
      <c r="BG23" s="60">
        <f>E23*F23*H23+K23*L23*N23+Q23*R23*T23+W23*X23*Z23+AC23*AD23*AF23+AI23*AJ23*AL23+AO23*AP23*AR23+AU23*AV23*AX23+BA23*BB23*BD23</f>
        <v>0</v>
      </c>
      <c r="BH23" s="7">
        <f>G23*H23+M23*N23+S23*T23+Y23*Z23+AE23*AF23+AK23*AL23+AQ23*AR23+AW23*AX23+BC23*BD23</f>
        <v>0</v>
      </c>
      <c r="BI23" s="7">
        <f>I23+O23+U23+AA23+AG23+AM23+AS23+AY23+BE23</f>
        <v>0</v>
      </c>
      <c r="BJ23" s="8">
        <f>BG23+BH23-BI23</f>
        <v>0</v>
      </c>
      <c r="BK23" s="76">
        <f>RANK(BP23,$BP$5:$BP$79)</f>
        <v>25</v>
      </c>
      <c r="BL23" s="209">
        <f>RANK(BO23,$BO$5:$BO$70)</f>
        <v>7</v>
      </c>
      <c r="BO23" s="206">
        <f>BJ27</f>
        <v>1890</v>
      </c>
      <c r="BP23" s="2">
        <f t="shared" si="0"/>
        <v>0</v>
      </c>
    </row>
    <row r="24" spans="1:68" ht="14.25" thickBot="1">
      <c r="A24" s="103"/>
      <c r="B24" s="193"/>
      <c r="C24" s="50" t="s">
        <v>85</v>
      </c>
      <c r="D24" s="146"/>
      <c r="E24" s="9"/>
      <c r="F24" s="25"/>
      <c r="G24" s="2"/>
      <c r="H24" s="2"/>
      <c r="I24" s="2"/>
      <c r="J24" s="10">
        <f>(E24*F24+G24)*H24-I24</f>
        <v>0</v>
      </c>
      <c r="K24" s="9"/>
      <c r="L24" s="25"/>
      <c r="M24" s="2"/>
      <c r="N24" s="2"/>
      <c r="O24" s="2"/>
      <c r="P24" s="10">
        <f>(K24*L24+M24)*N24-O24</f>
        <v>0</v>
      </c>
      <c r="Q24" s="9"/>
      <c r="R24" s="25"/>
      <c r="S24" s="2"/>
      <c r="T24" s="2"/>
      <c r="U24" s="2"/>
      <c r="V24" s="10">
        <f>(Q24*R24+S24)*T24-U24</f>
        <v>0</v>
      </c>
      <c r="W24" s="9"/>
      <c r="X24" s="25"/>
      <c r="Y24" s="2"/>
      <c r="Z24" s="2"/>
      <c r="AA24" s="2"/>
      <c r="AB24" s="10">
        <f>(W24*X24+Y24)*Z24-AA24</f>
        <v>0</v>
      </c>
      <c r="AC24" s="9"/>
      <c r="AD24" s="25"/>
      <c r="AE24" s="2"/>
      <c r="AF24" s="2"/>
      <c r="AG24" s="2"/>
      <c r="AH24" s="2">
        <f>(AC24*AD24+AE24)*AF24</f>
        <v>0</v>
      </c>
      <c r="AI24" s="9"/>
      <c r="AJ24" s="25"/>
      <c r="AK24" s="2"/>
      <c r="AL24" s="2"/>
      <c r="AM24" s="2"/>
      <c r="AN24" s="2">
        <f>(AI24*AJ24+AK24)*AL24-AM24</f>
        <v>0</v>
      </c>
      <c r="AO24" s="25"/>
      <c r="AP24" s="25"/>
      <c r="AQ24" s="2">
        <v>700</v>
      </c>
      <c r="AR24" s="2">
        <v>0.6</v>
      </c>
      <c r="AS24" s="2">
        <v>0</v>
      </c>
      <c r="AT24" s="5">
        <f>(AO24*AP24+AQ24)*AR24-AS24</f>
        <v>420</v>
      </c>
      <c r="AU24" s="9">
        <v>700</v>
      </c>
      <c r="AV24" s="25">
        <v>0.5</v>
      </c>
      <c r="AW24" s="25">
        <v>200</v>
      </c>
      <c r="AX24" s="25">
        <v>0.6</v>
      </c>
      <c r="AY24" s="25">
        <v>0</v>
      </c>
      <c r="AZ24" s="44">
        <f>(AU24*AV24+AW24)*AX24-AY24</f>
        <v>330</v>
      </c>
      <c r="BA24" s="9">
        <v>1000</v>
      </c>
      <c r="BB24" s="25">
        <v>0.5</v>
      </c>
      <c r="BC24" s="2">
        <v>400</v>
      </c>
      <c r="BD24" s="2">
        <v>0.6</v>
      </c>
      <c r="BE24" s="2">
        <v>0</v>
      </c>
      <c r="BF24" s="5">
        <f>(BA24*BB24+BC24)*BD24-BE24</f>
        <v>540</v>
      </c>
      <c r="BG24" s="122">
        <f>E24*F24*H24+K24*L24*N24+Q24*R24*T24+W24*X24*Z24+AC24*AD24*AF24+AI24*AJ24*AL24+AO24*AP24*AR24+AU24*AV24*AX24+BA24*BB24*BD24</f>
        <v>510</v>
      </c>
      <c r="BH24" s="2">
        <f>G24*H24+M24*N24+S24*T24+Y24*Z24+AE24*AF24+AK24*AL24+AQ24*AR24+AW24*AX24+BC24*BD24</f>
        <v>780</v>
      </c>
      <c r="BI24" s="2">
        <f>I24+O24+U24+AA24+AG24+AM24+AS24+AY24+BE24</f>
        <v>0</v>
      </c>
      <c r="BJ24" s="10">
        <f>BG24+BH24-BI24</f>
        <v>1290</v>
      </c>
      <c r="BK24" s="76">
        <f>RANK(BP24,$BP$5:$BP$79)</f>
        <v>10</v>
      </c>
      <c r="BL24" s="209"/>
      <c r="BO24" s="206"/>
      <c r="BP24" s="2">
        <f t="shared" si="0"/>
        <v>1290</v>
      </c>
    </row>
    <row r="25" spans="1:68" ht="14.25" thickBot="1">
      <c r="A25" s="103"/>
      <c r="B25" s="193"/>
      <c r="C25" s="182" t="s">
        <v>86</v>
      </c>
      <c r="D25" s="146"/>
      <c r="E25" s="9"/>
      <c r="F25" s="25"/>
      <c r="G25" s="2"/>
      <c r="H25" s="2"/>
      <c r="I25" s="2"/>
      <c r="J25" s="10">
        <f>(E25*F25+G25)*H25-I25</f>
        <v>0</v>
      </c>
      <c r="K25" s="9"/>
      <c r="L25" s="25"/>
      <c r="M25" s="2"/>
      <c r="N25" s="2"/>
      <c r="O25" s="2"/>
      <c r="P25" s="10">
        <f>(K25*L25+M25)*N25-O25</f>
        <v>0</v>
      </c>
      <c r="Q25" s="9"/>
      <c r="R25" s="25"/>
      <c r="S25" s="2"/>
      <c r="T25" s="2"/>
      <c r="U25" s="2"/>
      <c r="V25" s="10">
        <f>(Q25*R25+S25)*T25-U25</f>
        <v>0</v>
      </c>
      <c r="W25" s="9"/>
      <c r="X25" s="25"/>
      <c r="Y25" s="2"/>
      <c r="Z25" s="2"/>
      <c r="AA25" s="2"/>
      <c r="AB25" s="10">
        <f>(W25*X25+Y25)*Z25-AA25</f>
        <v>0</v>
      </c>
      <c r="AC25" s="9"/>
      <c r="AD25" s="25"/>
      <c r="AE25" s="2"/>
      <c r="AF25" s="2"/>
      <c r="AG25" s="2"/>
      <c r="AH25" s="2">
        <f>(AC25*AD25+AE25)*AF25</f>
        <v>0</v>
      </c>
      <c r="AI25" s="9"/>
      <c r="AJ25" s="25"/>
      <c r="AK25" s="2"/>
      <c r="AL25" s="2"/>
      <c r="AM25" s="2"/>
      <c r="AN25" s="2">
        <f>(AI25*AJ25+AK25)*AL25-AM25</f>
        <v>0</v>
      </c>
      <c r="AO25" s="25"/>
      <c r="AP25" s="25"/>
      <c r="AQ25" s="2"/>
      <c r="AR25" s="2"/>
      <c r="AS25" s="2"/>
      <c r="AT25" s="5">
        <f>(AO25*AP25+AQ25)*AR25-AS25</f>
        <v>0</v>
      </c>
      <c r="AU25" s="9">
        <v>0</v>
      </c>
      <c r="AV25" s="25">
        <v>0</v>
      </c>
      <c r="AW25" s="25">
        <v>100</v>
      </c>
      <c r="AX25" s="25">
        <v>0.6</v>
      </c>
      <c r="AY25" s="25">
        <v>0</v>
      </c>
      <c r="AZ25" s="44">
        <f t="shared" ref="AZ25:AZ78" si="15">(AU25*AV25+AW25)*AX25-AY25</f>
        <v>60</v>
      </c>
      <c r="BA25" s="9">
        <v>1000</v>
      </c>
      <c r="BB25" s="25">
        <v>0.5</v>
      </c>
      <c r="BC25" s="2">
        <v>400</v>
      </c>
      <c r="BD25" s="2">
        <v>0.6</v>
      </c>
      <c r="BE25" s="2">
        <v>0</v>
      </c>
      <c r="BF25" s="5">
        <f>(BA25*BB25+BC25)*BD25-BE25</f>
        <v>540</v>
      </c>
      <c r="BG25" s="122">
        <f>E25*F25*H25+K25*L25*N25+Q25*R25*T25+W25*X25*Z25+AC25*AD25*AF25+AI25*AJ25*AL25+AO25*AP25*AR25+AU25*AV25*AX25+BA25*BB25*BD25</f>
        <v>300</v>
      </c>
      <c r="BH25" s="2">
        <f>G25*H25+M25*N25+S25*T25+Y25*Z25+AE25*AF25+AK25*AL25+AQ25*AR25+AW25*AX25+BC25*BD25</f>
        <v>300</v>
      </c>
      <c r="BI25" s="2">
        <f>I25+O25+U25+AA25+AG25+AM25+AS25+AY25+BE25</f>
        <v>0</v>
      </c>
      <c r="BJ25" s="10">
        <f>BG25+BH25-BI25</f>
        <v>600</v>
      </c>
      <c r="BK25" s="76">
        <f>RANK(BP25,$BP$5:$BP$79)</f>
        <v>14</v>
      </c>
      <c r="BL25" s="209"/>
      <c r="BO25" s="206"/>
      <c r="BP25" s="2">
        <f t="shared" si="0"/>
        <v>600</v>
      </c>
    </row>
    <row r="26" spans="1:68" ht="14.25" thickBot="1">
      <c r="A26" s="103"/>
      <c r="B26" s="193"/>
      <c r="C26" s="51"/>
      <c r="D26" s="146"/>
      <c r="E26" s="9"/>
      <c r="F26" s="25"/>
      <c r="G26" s="2"/>
      <c r="H26" s="2"/>
      <c r="I26" s="2"/>
      <c r="J26" s="10">
        <f>(E26*F26+G26)*H26-I26</f>
        <v>0</v>
      </c>
      <c r="K26" s="9"/>
      <c r="L26" s="25"/>
      <c r="M26" s="2"/>
      <c r="N26" s="2"/>
      <c r="O26" s="2"/>
      <c r="P26" s="10">
        <f>(K26*L26+M26)*N26-O26</f>
        <v>0</v>
      </c>
      <c r="Q26" s="9"/>
      <c r="R26" s="25"/>
      <c r="S26" s="2"/>
      <c r="T26" s="2"/>
      <c r="U26" s="2"/>
      <c r="V26" s="10">
        <f>(Q26*R26+S26)*T26-U26</f>
        <v>0</v>
      </c>
      <c r="W26" s="9"/>
      <c r="X26" s="25"/>
      <c r="Y26" s="2"/>
      <c r="Z26" s="2"/>
      <c r="AA26" s="2"/>
      <c r="AB26" s="10">
        <f>(W26*X26+Y26)*Z26-AA26</f>
        <v>0</v>
      </c>
      <c r="AC26" s="9"/>
      <c r="AD26" s="25"/>
      <c r="AE26" s="2"/>
      <c r="AF26" s="2"/>
      <c r="AG26" s="2"/>
      <c r="AH26" s="2">
        <f>(AC26*AD26+AE26)*AF26</f>
        <v>0</v>
      </c>
      <c r="AI26" s="9"/>
      <c r="AJ26" s="25"/>
      <c r="AK26" s="2"/>
      <c r="AL26" s="2"/>
      <c r="AM26" s="2"/>
      <c r="AN26" s="74">
        <f>(AI26*AJ26+AK26)*AL26-AM26</f>
        <v>0</v>
      </c>
      <c r="AO26" s="25"/>
      <c r="AP26" s="25"/>
      <c r="AQ26" s="2"/>
      <c r="AR26" s="2"/>
      <c r="AS26" s="2"/>
      <c r="AT26" s="5">
        <f>(AO26*AP26+AQ26)*AR26-AS26</f>
        <v>0</v>
      </c>
      <c r="AU26" s="9"/>
      <c r="AV26" s="25"/>
      <c r="AW26" s="25"/>
      <c r="AX26" s="25"/>
      <c r="AY26" s="25"/>
      <c r="AZ26" s="159">
        <f t="shared" si="15"/>
        <v>0</v>
      </c>
      <c r="BA26" s="9"/>
      <c r="BB26" s="25"/>
      <c r="BC26" s="2"/>
      <c r="BD26" s="2"/>
      <c r="BE26" s="2"/>
      <c r="BF26" s="5">
        <f>(BA26*BB26+BC26)*BD26-BE26</f>
        <v>0</v>
      </c>
      <c r="BG26" s="64">
        <f>E26*F26*H26+K26*L26*N26+Q26*R26*T26+W26*X26*Z26+AC26*AD26*AF26+AI26*AJ26*AL26+AO26*AP26*AR26+AU26*AV26*AX26+BA26*BB26*BD26</f>
        <v>0</v>
      </c>
      <c r="BH26" s="2">
        <f>G26*H26+M26*N26+S26*T26+Y26*Z26+AE26*AF26+AK26*AL26+AQ26*AR26+AW26*AX26+BC26*BD26</f>
        <v>0</v>
      </c>
      <c r="BI26" s="2">
        <f>I26+O26+U26+AA26+AG26+AM26+AS26+AY26+BE26</f>
        <v>0</v>
      </c>
      <c r="BJ26" s="11">
        <f>BG26+BH26-BI26</f>
        <v>0</v>
      </c>
      <c r="BK26" s="76">
        <f>RANK(BP26,$BP$5:$BP$79)</f>
        <v>25</v>
      </c>
      <c r="BL26" s="209"/>
      <c r="BO26" s="206"/>
      <c r="BP26" s="2">
        <f t="shared" si="0"/>
        <v>0</v>
      </c>
    </row>
    <row r="27" spans="1:68" ht="14.25" thickBot="1">
      <c r="A27" s="103"/>
      <c r="B27" s="193"/>
      <c r="C27" s="179" t="s">
        <v>15</v>
      </c>
      <c r="D27" s="13"/>
      <c r="E27" s="12"/>
      <c r="F27" s="13"/>
      <c r="G27" s="13"/>
      <c r="H27" s="13"/>
      <c r="I27" s="13"/>
      <c r="J27" s="3">
        <f>SUM(J23:J26)</f>
        <v>0</v>
      </c>
      <c r="K27" s="12"/>
      <c r="L27" s="13"/>
      <c r="M27" s="13"/>
      <c r="N27" s="13"/>
      <c r="O27" s="13"/>
      <c r="P27" s="3">
        <f>SUM(P23:P26)</f>
        <v>0</v>
      </c>
      <c r="Q27" s="12"/>
      <c r="R27" s="13"/>
      <c r="S27" s="13"/>
      <c r="T27" s="13"/>
      <c r="U27" s="13"/>
      <c r="V27" s="3">
        <f>SUM(V23:V26)</f>
        <v>0</v>
      </c>
      <c r="W27" s="12"/>
      <c r="X27" s="13"/>
      <c r="Y27" s="13"/>
      <c r="Z27" s="13"/>
      <c r="AA27" s="13"/>
      <c r="AB27" s="3">
        <f>SUM(AB23:AB26)</f>
        <v>0</v>
      </c>
      <c r="AC27" s="12"/>
      <c r="AD27" s="13"/>
      <c r="AE27" s="13"/>
      <c r="AF27" s="13"/>
      <c r="AG27" s="13"/>
      <c r="AH27" s="3">
        <f>SUM(AH23:AH26)</f>
        <v>0</v>
      </c>
      <c r="AI27" s="12"/>
      <c r="AJ27" s="13"/>
      <c r="AK27" s="13"/>
      <c r="AL27" s="13"/>
      <c r="AM27" s="13"/>
      <c r="AN27" s="3">
        <f>SUM(AN23:AN26)</f>
        <v>0</v>
      </c>
      <c r="AO27" s="12"/>
      <c r="AP27" s="13"/>
      <c r="AQ27" s="13"/>
      <c r="AR27" s="13"/>
      <c r="AS27" s="13"/>
      <c r="AT27" s="104">
        <f>SUM(AT23:AT26)</f>
        <v>420</v>
      </c>
      <c r="AU27" s="177"/>
      <c r="AV27" s="176"/>
      <c r="AW27" s="176"/>
      <c r="AX27" s="176"/>
      <c r="AY27" s="176"/>
      <c r="AZ27" s="3">
        <f>SUM(AZ23:AZ26)</f>
        <v>390</v>
      </c>
      <c r="BA27" s="12"/>
      <c r="BB27" s="13"/>
      <c r="BC27" s="13"/>
      <c r="BD27" s="13"/>
      <c r="BE27" s="13"/>
      <c r="BF27" s="104">
        <f>SUM(BF23:BF26)</f>
        <v>1080</v>
      </c>
      <c r="BG27" s="66"/>
      <c r="BH27" s="13"/>
      <c r="BI27" s="13"/>
      <c r="BJ27" s="3">
        <f>SUM(BJ23:BJ26)</f>
        <v>1890</v>
      </c>
      <c r="BK27" s="76"/>
      <c r="BL27" s="209"/>
      <c r="BO27" s="206"/>
      <c r="BP27" s="2"/>
    </row>
    <row r="28" spans="1:68" ht="14.25" thickBot="1">
      <c r="A28" s="103"/>
      <c r="B28" s="195" t="s">
        <v>128</v>
      </c>
      <c r="C28" s="97" t="s">
        <v>87</v>
      </c>
      <c r="D28" s="79"/>
      <c r="E28" s="80"/>
      <c r="F28" s="81"/>
      <c r="G28" s="82"/>
      <c r="H28" s="82"/>
      <c r="I28" s="82"/>
      <c r="J28" s="77">
        <f>(E28*F28+G28)*H28-I28</f>
        <v>0</v>
      </c>
      <c r="K28" s="80">
        <v>200</v>
      </c>
      <c r="L28" s="81">
        <v>0.5</v>
      </c>
      <c r="M28" s="82">
        <v>400</v>
      </c>
      <c r="N28" s="82">
        <v>1</v>
      </c>
      <c r="O28" s="82">
        <v>0</v>
      </c>
      <c r="P28" s="77">
        <f>(K28*L28+M28)*N28-O28</f>
        <v>500</v>
      </c>
      <c r="Q28" s="80"/>
      <c r="R28" s="81"/>
      <c r="S28" s="82"/>
      <c r="T28" s="82"/>
      <c r="U28" s="82"/>
      <c r="V28" s="77">
        <f>(Q28*R28+S28)*T28-U28</f>
        <v>0</v>
      </c>
      <c r="W28" s="80"/>
      <c r="X28" s="81"/>
      <c r="Y28" s="82"/>
      <c r="Z28" s="82"/>
      <c r="AA28" s="82"/>
      <c r="AB28" s="77">
        <f>(W28*X28+Y28)*Z28-AA28</f>
        <v>0</v>
      </c>
      <c r="AC28" s="80"/>
      <c r="AD28" s="81"/>
      <c r="AE28" s="82"/>
      <c r="AF28" s="82"/>
      <c r="AG28" s="82"/>
      <c r="AH28" s="84">
        <f>(AC28*AD28+AE28)*AF28</f>
        <v>0</v>
      </c>
      <c r="AI28" s="80"/>
      <c r="AJ28" s="81"/>
      <c r="AK28" s="82"/>
      <c r="AL28" s="82"/>
      <c r="AM28" s="82"/>
      <c r="AN28" s="77">
        <f>(AI28*AJ28+AK28)*AL28-AM28</f>
        <v>0</v>
      </c>
      <c r="AO28" s="80"/>
      <c r="AP28" s="81"/>
      <c r="AQ28" s="82"/>
      <c r="AR28" s="82"/>
      <c r="AS28" s="82"/>
      <c r="AT28" s="90">
        <f>(AO28*AP28+AQ28)*AR28-AS28</f>
        <v>0</v>
      </c>
      <c r="AU28" s="80"/>
      <c r="AV28" s="82"/>
      <c r="AW28" s="82"/>
      <c r="AX28" s="82"/>
      <c r="AY28" s="82"/>
      <c r="AZ28" s="115">
        <f>(AU28*AV28+AW28)*AX28-AY28</f>
        <v>0</v>
      </c>
      <c r="BA28" s="80"/>
      <c r="BB28" s="81"/>
      <c r="BC28" s="82"/>
      <c r="BD28" s="82"/>
      <c r="BE28" s="82"/>
      <c r="BF28" s="90">
        <f>(BA28*BB28+BC28)*BD28-BE28</f>
        <v>0</v>
      </c>
      <c r="BG28" s="80">
        <f>E28*F28*H28+K28*L28*N28+Q28*R28*T28+W28*X28*Z28+AC28*AD28*AF28+AI28*AJ28*AL28+AO28*AP28*AR28+AU28*AV28*AX28+BA28*BB28*BD28</f>
        <v>100</v>
      </c>
      <c r="BH28" s="82">
        <f>G28*H28+M28*N28+S28*T28+Y28*Z28+AE28*AF28+AK28*AL28+AQ28*AR28+AW28*AX28+BC28*BD28</f>
        <v>400</v>
      </c>
      <c r="BI28" s="82">
        <f>I28+O28+U28+AA28+AG28+AM28+AS28+AY28+BE28</f>
        <v>0</v>
      </c>
      <c r="BJ28" s="83">
        <f>BG28+BH28-BI28</f>
        <v>500</v>
      </c>
      <c r="BK28" s="86">
        <f>RANK(BP28,$BP$5:$BP$79)</f>
        <v>15</v>
      </c>
      <c r="BL28" s="208">
        <f>RANK(BO28,$BO$5:$BO$70)</f>
        <v>4</v>
      </c>
      <c r="BO28" s="206">
        <f>BJ33</f>
        <v>6150</v>
      </c>
      <c r="BP28" s="2">
        <f t="shared" si="0"/>
        <v>500</v>
      </c>
    </row>
    <row r="29" spans="1:68" ht="14.25" thickBot="1">
      <c r="A29" s="103"/>
      <c r="B29" s="195"/>
      <c r="C29" s="98" t="s">
        <v>88</v>
      </c>
      <c r="D29" s="79"/>
      <c r="E29" s="136"/>
      <c r="F29" s="137"/>
      <c r="G29" s="85"/>
      <c r="H29" s="85"/>
      <c r="I29" s="85"/>
      <c r="J29" s="77">
        <f>(E29*F29+G29)*H29-I29</f>
        <v>0</v>
      </c>
      <c r="K29" s="136"/>
      <c r="L29" s="137"/>
      <c r="M29" s="85"/>
      <c r="N29" s="85"/>
      <c r="O29" s="85"/>
      <c r="P29" s="77">
        <f>(K29*L29+M29)*N29-O29</f>
        <v>0</v>
      </c>
      <c r="Q29" s="136"/>
      <c r="R29" s="137"/>
      <c r="S29" s="85"/>
      <c r="T29" s="85"/>
      <c r="U29" s="85"/>
      <c r="V29" s="77">
        <f>(Q29*R29+S29)*T29-U29</f>
        <v>0</v>
      </c>
      <c r="W29" s="136"/>
      <c r="X29" s="137"/>
      <c r="Y29" s="85"/>
      <c r="Z29" s="85"/>
      <c r="AA29" s="85"/>
      <c r="AB29" s="77">
        <f>(W29*X29+Y29)*Z29-AA29</f>
        <v>0</v>
      </c>
      <c r="AC29" s="136"/>
      <c r="AD29" s="137"/>
      <c r="AE29" s="85"/>
      <c r="AF29" s="85"/>
      <c r="AG29" s="85"/>
      <c r="AH29" s="84">
        <f>(AC29*AD29+AE29)*AF29</f>
        <v>0</v>
      </c>
      <c r="AI29" s="136"/>
      <c r="AJ29" s="137"/>
      <c r="AK29" s="85"/>
      <c r="AL29" s="85"/>
      <c r="AM29" s="85"/>
      <c r="AN29" s="77">
        <f>(AI29*AJ29+AK29)*AL29-AM29</f>
        <v>0</v>
      </c>
      <c r="AO29" s="136"/>
      <c r="AP29" s="137"/>
      <c r="AQ29" s="85"/>
      <c r="AR29" s="85"/>
      <c r="AS29" s="85"/>
      <c r="AT29" s="90">
        <f>(AO29*AP29+AQ29)*AR29-AS29</f>
        <v>0</v>
      </c>
      <c r="AU29" s="87">
        <v>1000</v>
      </c>
      <c r="AV29" s="84">
        <v>0.5</v>
      </c>
      <c r="AW29" s="84">
        <v>1600</v>
      </c>
      <c r="AX29" s="84">
        <v>1</v>
      </c>
      <c r="AY29" s="84">
        <v>0</v>
      </c>
      <c r="AZ29" s="116">
        <f t="shared" si="15"/>
        <v>2100</v>
      </c>
      <c r="BA29" s="136">
        <v>2100</v>
      </c>
      <c r="BB29" s="137">
        <v>0.5</v>
      </c>
      <c r="BC29" s="85">
        <v>1600</v>
      </c>
      <c r="BD29" s="85">
        <v>1</v>
      </c>
      <c r="BE29" s="85">
        <v>0</v>
      </c>
      <c r="BF29" s="90">
        <f>(BA29*BB29+BC29)*BD29-BE29</f>
        <v>2650</v>
      </c>
      <c r="BG29" s="136">
        <f>E29*F29*H29+K29*L29*N29+Q29*R29*T29+W29*X29*Z29+AC29*AD29*AF29+AI29*AJ29*AL29+AO29*AP29*AR29+AU29*AV29*AX29+BA29*BB29*BD29</f>
        <v>1550</v>
      </c>
      <c r="BH29" s="84">
        <f>G29*H29+M29*N29+S29*T29+Y29*Z29+AE29*AF29+AK29*AL29+AQ29*AR29+AW29*AX29+BC29*BD29</f>
        <v>3200</v>
      </c>
      <c r="BI29" s="84">
        <f>I29+O29+U29+AA29+AG29+AM29+AS29+AY29+BE29</f>
        <v>0</v>
      </c>
      <c r="BJ29" s="77">
        <f>BG29+BH29-BI29</f>
        <v>4750</v>
      </c>
      <c r="BK29" s="86">
        <f>RANK(BP29,$BP$5:$BP$79)</f>
        <v>6</v>
      </c>
      <c r="BL29" s="208"/>
      <c r="BO29" s="206"/>
      <c r="BP29" s="2">
        <f t="shared" si="0"/>
        <v>4750</v>
      </c>
    </row>
    <row r="30" spans="1:68" ht="14.25" thickBot="1">
      <c r="A30" s="103"/>
      <c r="B30" s="195"/>
      <c r="C30" s="98" t="s">
        <v>89</v>
      </c>
      <c r="D30" s="90"/>
      <c r="E30" s="87"/>
      <c r="F30" s="88"/>
      <c r="G30" s="84"/>
      <c r="H30" s="84"/>
      <c r="I30" s="84"/>
      <c r="J30" s="77">
        <f>(E30*F30+G30)*H30-I30</f>
        <v>0</v>
      </c>
      <c r="K30" s="87"/>
      <c r="L30" s="88"/>
      <c r="M30" s="84"/>
      <c r="N30" s="84"/>
      <c r="O30" s="84"/>
      <c r="P30" s="77">
        <f>(K30*L30+M30)*N30-O30</f>
        <v>0</v>
      </c>
      <c r="Q30" s="87"/>
      <c r="R30" s="88"/>
      <c r="S30" s="84"/>
      <c r="T30" s="84"/>
      <c r="U30" s="84"/>
      <c r="V30" s="77">
        <f>(Q30*R30+S30)*T30-U30</f>
        <v>0</v>
      </c>
      <c r="W30" s="87"/>
      <c r="X30" s="88"/>
      <c r="Y30" s="84"/>
      <c r="Z30" s="84"/>
      <c r="AA30" s="84"/>
      <c r="AB30" s="77">
        <f t="shared" ref="AB30:AB41" si="16">(W30*X30+Y30)*Z30-AA30</f>
        <v>0</v>
      </c>
      <c r="AC30" s="87"/>
      <c r="AD30" s="88"/>
      <c r="AE30" s="84"/>
      <c r="AF30" s="84"/>
      <c r="AG30" s="84"/>
      <c r="AH30" s="84">
        <f>(AC30*AD30+AE30)*AF30</f>
        <v>0</v>
      </c>
      <c r="AI30" s="87"/>
      <c r="AJ30" s="88"/>
      <c r="AK30" s="84"/>
      <c r="AL30" s="84"/>
      <c r="AM30" s="84"/>
      <c r="AN30" s="77">
        <f>(AI30*AJ30+AK30)*AL30-AM30</f>
        <v>0</v>
      </c>
      <c r="AO30" s="87"/>
      <c r="AP30" s="88"/>
      <c r="AQ30" s="84"/>
      <c r="AR30" s="84"/>
      <c r="AS30" s="84"/>
      <c r="AT30" s="90">
        <f>(AO30*AP30+AQ30)*AR30-AS30</f>
        <v>0</v>
      </c>
      <c r="AU30" s="87"/>
      <c r="AV30" s="84"/>
      <c r="AW30" s="84"/>
      <c r="AX30" s="84"/>
      <c r="AY30" s="84"/>
      <c r="AZ30" s="116">
        <f t="shared" si="15"/>
        <v>0</v>
      </c>
      <c r="BA30" s="87"/>
      <c r="BB30" s="88"/>
      <c r="BC30" s="84"/>
      <c r="BD30" s="84"/>
      <c r="BE30" s="84"/>
      <c r="BF30" s="90">
        <f>(BA30*BB30+BC30)*BD30-BE30</f>
        <v>0</v>
      </c>
      <c r="BG30" s="136">
        <f>E30*F30*H30+K30*L30*N30+Q30*R30*T30+W30*X30*Z30+AC30*AD30*AF30+AI30*AJ30*AL30+AO30*AP30*AR30+AU30*AV30*AX30+BA30*BB30*BD30</f>
        <v>0</v>
      </c>
      <c r="BH30" s="84">
        <f>G30*H30+M30*N30+S30*T30+Y30*Z30+AE30*AF30+AK30*AL30+AQ30*AR30+AW30*AX30+BC30*BD30</f>
        <v>0</v>
      </c>
      <c r="BI30" s="84">
        <f>I30+O30+U30+AA30+AG30+AM30+AS30+AY30+BE30</f>
        <v>0</v>
      </c>
      <c r="BJ30" s="77">
        <f>BG30+BH30-BI30</f>
        <v>0</v>
      </c>
      <c r="BK30" s="86">
        <f>RANK(BP30,$BP$5:$BP$79)</f>
        <v>25</v>
      </c>
      <c r="BL30" s="208"/>
      <c r="BO30" s="206"/>
      <c r="BP30" s="2">
        <f t="shared" si="0"/>
        <v>0</v>
      </c>
    </row>
    <row r="31" spans="1:68" ht="14.25" thickBot="1">
      <c r="A31" s="103"/>
      <c r="B31" s="195"/>
      <c r="C31" s="100" t="s">
        <v>91</v>
      </c>
      <c r="D31" s="90"/>
      <c r="E31" s="87"/>
      <c r="F31" s="88"/>
      <c r="G31" s="84"/>
      <c r="H31" s="84"/>
      <c r="I31" s="84"/>
      <c r="J31" s="77">
        <f>(E31*F31+G31)*H31-I31</f>
        <v>0</v>
      </c>
      <c r="K31" s="87"/>
      <c r="L31" s="88"/>
      <c r="M31" s="84"/>
      <c r="N31" s="84"/>
      <c r="O31" s="84"/>
      <c r="P31" s="77">
        <f>(K31*L31+M31)*N31-O31</f>
        <v>0</v>
      </c>
      <c r="Q31" s="87"/>
      <c r="R31" s="88"/>
      <c r="S31" s="84"/>
      <c r="T31" s="84"/>
      <c r="U31" s="84"/>
      <c r="V31" s="77">
        <f>(Q31*R31+S31)*T31-U31</f>
        <v>0</v>
      </c>
      <c r="W31" s="87"/>
      <c r="X31" s="88"/>
      <c r="Y31" s="84"/>
      <c r="Z31" s="84"/>
      <c r="AA31" s="84"/>
      <c r="AB31" s="77">
        <f t="shared" si="16"/>
        <v>0</v>
      </c>
      <c r="AC31" s="87"/>
      <c r="AD31" s="88"/>
      <c r="AE31" s="84"/>
      <c r="AF31" s="84"/>
      <c r="AG31" s="84"/>
      <c r="AH31" s="84">
        <f>(AC31*AD31+AE31)*AF31</f>
        <v>0</v>
      </c>
      <c r="AI31" s="87"/>
      <c r="AJ31" s="88"/>
      <c r="AK31" s="84"/>
      <c r="AL31" s="84"/>
      <c r="AM31" s="84"/>
      <c r="AN31" s="77">
        <f>(AI31*AJ31+AK31)*AL31-AM31</f>
        <v>0</v>
      </c>
      <c r="AO31" s="87"/>
      <c r="AP31" s="88"/>
      <c r="AQ31" s="84"/>
      <c r="AR31" s="84"/>
      <c r="AS31" s="84"/>
      <c r="AT31" s="90">
        <f>(AO31*AP31+AQ31)*AR31-AS31</f>
        <v>0</v>
      </c>
      <c r="AU31" s="87"/>
      <c r="AV31" s="84"/>
      <c r="AW31" s="84"/>
      <c r="AX31" s="84"/>
      <c r="AY31" s="84"/>
      <c r="AZ31" s="116">
        <f t="shared" si="15"/>
        <v>0</v>
      </c>
      <c r="BA31" s="87"/>
      <c r="BB31" s="88"/>
      <c r="BC31" s="84"/>
      <c r="BD31" s="84"/>
      <c r="BE31" s="84"/>
      <c r="BF31" s="90">
        <f>(BA31*BB31+BC31)*BD31-BE31</f>
        <v>0</v>
      </c>
      <c r="BG31" s="136">
        <f>E31*F31*H31+K31*L31*N31+Q31*R31*T31+W31*X31*Z31+AC31*AD31*AF31+AI31*AJ31*AL31+AO31*AP31*AR31+AU31*AV31*AX31+BA31*BB31*BD31</f>
        <v>0</v>
      </c>
      <c r="BH31" s="84">
        <f>G31*H31+M31*N31+S31*T31+Y31*Z31+AE31*AF31+AK31*AL31+AQ31*AR31+AW31*AX31+BC31*BD31</f>
        <v>0</v>
      </c>
      <c r="BI31" s="84">
        <f>I31+O31+U31+AA31+AG31+AM31+AS31+AY31+BE31</f>
        <v>0</v>
      </c>
      <c r="BJ31" s="77">
        <f>BG31+BH31-BI31</f>
        <v>0</v>
      </c>
      <c r="BK31" s="86">
        <f>RANK(BP31,$BP$5:$BP$79)</f>
        <v>25</v>
      </c>
      <c r="BL31" s="208"/>
      <c r="BO31" s="206"/>
      <c r="BP31" s="2">
        <f t="shared" si="0"/>
        <v>0</v>
      </c>
    </row>
    <row r="32" spans="1:68" ht="14.25" thickBot="1">
      <c r="A32" s="103"/>
      <c r="B32" s="195"/>
      <c r="C32" s="99" t="s">
        <v>90</v>
      </c>
      <c r="D32" s="90"/>
      <c r="E32" s="87"/>
      <c r="F32" s="88"/>
      <c r="G32" s="84"/>
      <c r="H32" s="84"/>
      <c r="I32" s="84"/>
      <c r="J32" s="77">
        <f>(E32*F32+G32)*H32-I32</f>
        <v>0</v>
      </c>
      <c r="K32" s="87"/>
      <c r="L32" s="88"/>
      <c r="M32" s="84"/>
      <c r="N32" s="84"/>
      <c r="O32" s="84"/>
      <c r="P32" s="77">
        <f>(K32*L32+M32)*N32-O32</f>
        <v>0</v>
      </c>
      <c r="Q32" s="87"/>
      <c r="R32" s="88"/>
      <c r="S32" s="84"/>
      <c r="T32" s="84"/>
      <c r="U32" s="84"/>
      <c r="V32" s="77">
        <f>(Q32*R32+S32)*T32-U32</f>
        <v>0</v>
      </c>
      <c r="W32" s="87"/>
      <c r="X32" s="88"/>
      <c r="Y32" s="84"/>
      <c r="Z32" s="84"/>
      <c r="AA32" s="84"/>
      <c r="AB32" s="77">
        <f t="shared" si="16"/>
        <v>0</v>
      </c>
      <c r="AC32" s="87"/>
      <c r="AD32" s="88"/>
      <c r="AE32" s="84"/>
      <c r="AF32" s="84"/>
      <c r="AG32" s="84"/>
      <c r="AH32" s="84">
        <f>(AC32*AD32+AE32)*AF32</f>
        <v>0</v>
      </c>
      <c r="AI32" s="87"/>
      <c r="AJ32" s="88"/>
      <c r="AK32" s="84"/>
      <c r="AL32" s="84"/>
      <c r="AM32" s="84"/>
      <c r="AN32" s="77">
        <f>(AI32*AJ32+AK32)*AL32-AM32</f>
        <v>0</v>
      </c>
      <c r="AO32" s="87"/>
      <c r="AP32" s="88"/>
      <c r="AQ32" s="84"/>
      <c r="AR32" s="84"/>
      <c r="AS32" s="84"/>
      <c r="AT32" s="90">
        <f>(AO32*AP32+AQ32)*AR32-AS32</f>
        <v>0</v>
      </c>
      <c r="AU32" s="87"/>
      <c r="AV32" s="84"/>
      <c r="AW32" s="84"/>
      <c r="AX32" s="84"/>
      <c r="AY32" s="84"/>
      <c r="AZ32" s="161">
        <f t="shared" si="15"/>
        <v>0</v>
      </c>
      <c r="BA32" s="87">
        <v>200</v>
      </c>
      <c r="BB32" s="88">
        <v>1</v>
      </c>
      <c r="BC32" s="84">
        <v>700</v>
      </c>
      <c r="BD32" s="84">
        <v>1</v>
      </c>
      <c r="BE32" s="84">
        <v>0</v>
      </c>
      <c r="BF32" s="90">
        <f>(BA32*BB32+BC32)*BD32-BE32</f>
        <v>900</v>
      </c>
      <c r="BG32" s="87">
        <f>E32*F32*H32+K32*L32*N32+Q32*R32*T32+W32*X32*Z32+AC32*AD32*AF32+AI32*AJ32*AL32+AO32*AP32*AR32+AU32*AV32*AX32+BA32*BB32*BD32</f>
        <v>200</v>
      </c>
      <c r="BH32" s="84">
        <f>G32*H32+M32*N32+S32*T32+Y32*Z32+AE32*AF32+AK32*AL32+AQ32*AR32+AW32*AX32+BC32*BD32</f>
        <v>700</v>
      </c>
      <c r="BI32" s="84">
        <f>I32+O32+U32+AA32+AG32+AM32+AS32+AY32+BE32</f>
        <v>0</v>
      </c>
      <c r="BJ32" s="92">
        <f>BG32+BH32-BI32</f>
        <v>900</v>
      </c>
      <c r="BK32" s="86">
        <f>RANK(BP32,$BP$5:$BP$79)</f>
        <v>11</v>
      </c>
      <c r="BL32" s="208"/>
      <c r="BO32" s="206"/>
      <c r="BP32" s="2">
        <f t="shared" si="0"/>
        <v>900</v>
      </c>
    </row>
    <row r="33" spans="1:68" ht="14.25" thickBot="1">
      <c r="A33" s="103"/>
      <c r="B33" s="195"/>
      <c r="C33" s="93" t="s">
        <v>15</v>
      </c>
      <c r="D33" s="94"/>
      <c r="E33" s="95"/>
      <c r="F33" s="94"/>
      <c r="G33" s="94"/>
      <c r="H33" s="94"/>
      <c r="I33" s="94"/>
      <c r="J33" s="96">
        <f>SUM(J28:J32)</f>
        <v>0</v>
      </c>
      <c r="K33" s="95"/>
      <c r="L33" s="94"/>
      <c r="M33" s="94"/>
      <c r="N33" s="94"/>
      <c r="O33" s="94"/>
      <c r="P33" s="96">
        <f>SUM(P28:P32)</f>
        <v>500</v>
      </c>
      <c r="Q33" s="95"/>
      <c r="R33" s="94"/>
      <c r="S33" s="94"/>
      <c r="T33" s="94"/>
      <c r="U33" s="94"/>
      <c r="V33" s="96">
        <f>SUM(V28:V32)</f>
        <v>0</v>
      </c>
      <c r="W33" s="95"/>
      <c r="X33" s="94"/>
      <c r="Y33" s="94"/>
      <c r="Z33" s="94"/>
      <c r="AA33" s="94"/>
      <c r="AB33" s="96">
        <f>SUM(AB28:AB32)</f>
        <v>0</v>
      </c>
      <c r="AC33" s="95"/>
      <c r="AD33" s="94"/>
      <c r="AE33" s="94"/>
      <c r="AF33" s="94"/>
      <c r="AG33" s="94"/>
      <c r="AH33" s="96">
        <f>SUM(AH28:AH32)</f>
        <v>0</v>
      </c>
      <c r="AI33" s="95"/>
      <c r="AJ33" s="94"/>
      <c r="AK33" s="94"/>
      <c r="AL33" s="94"/>
      <c r="AM33" s="94"/>
      <c r="AN33" s="96">
        <f>SUM(AN28:AN32)</f>
        <v>0</v>
      </c>
      <c r="AO33" s="95"/>
      <c r="AP33" s="94"/>
      <c r="AQ33" s="94"/>
      <c r="AR33" s="94"/>
      <c r="AS33" s="94"/>
      <c r="AT33" s="160">
        <f>SUM(AT28:AT32)</f>
        <v>0</v>
      </c>
      <c r="AU33" s="162"/>
      <c r="AV33" s="175"/>
      <c r="AW33" s="175"/>
      <c r="AX33" s="175"/>
      <c r="AY33" s="175"/>
      <c r="AZ33" s="163">
        <f>SUM(AZ28:AZ32)</f>
        <v>2100</v>
      </c>
      <c r="BA33" s="95"/>
      <c r="BB33" s="94"/>
      <c r="BC33" s="94"/>
      <c r="BD33" s="94"/>
      <c r="BE33" s="94"/>
      <c r="BF33" s="160">
        <f>SUM(BF28:BF32)</f>
        <v>3550</v>
      </c>
      <c r="BG33" s="95"/>
      <c r="BH33" s="94"/>
      <c r="BI33" s="94"/>
      <c r="BJ33" s="96">
        <f>SUM(BJ28:BJ32)</f>
        <v>6150</v>
      </c>
      <c r="BK33" s="86"/>
      <c r="BL33" s="208"/>
      <c r="BO33" s="206"/>
      <c r="BP33" s="2"/>
    </row>
    <row r="34" spans="1:68" ht="14.25" thickBot="1">
      <c r="A34" s="103"/>
      <c r="B34" s="211" t="s">
        <v>129</v>
      </c>
      <c r="C34" s="56" t="s">
        <v>92</v>
      </c>
      <c r="D34" s="15"/>
      <c r="E34" s="6"/>
      <c r="F34" s="38"/>
      <c r="G34" s="7"/>
      <c r="H34" s="7"/>
      <c r="I34" s="7"/>
      <c r="J34" s="10">
        <f>(E34*F34+G34)*H34-I34</f>
        <v>0</v>
      </c>
      <c r="K34" s="6">
        <v>700</v>
      </c>
      <c r="L34" s="38">
        <v>0.5</v>
      </c>
      <c r="M34" s="7">
        <v>2900</v>
      </c>
      <c r="N34" s="7">
        <v>1</v>
      </c>
      <c r="O34" s="7">
        <v>0</v>
      </c>
      <c r="P34" s="10">
        <f>(K34*L34+M34)*N34-O34</f>
        <v>3250</v>
      </c>
      <c r="Q34" s="6"/>
      <c r="R34" s="38"/>
      <c r="S34" s="7"/>
      <c r="T34" s="7"/>
      <c r="U34" s="7"/>
      <c r="V34" s="10">
        <f>(Q34*R34+S34)*T34-U34</f>
        <v>0</v>
      </c>
      <c r="W34" s="6"/>
      <c r="X34" s="38"/>
      <c r="Y34" s="7"/>
      <c r="Z34" s="7"/>
      <c r="AA34" s="7"/>
      <c r="AB34" s="8">
        <f>(W34*X34+Y34)*Z34-AA34</f>
        <v>0</v>
      </c>
      <c r="AC34" s="6"/>
      <c r="AD34" s="38"/>
      <c r="AE34" s="7"/>
      <c r="AF34" s="7"/>
      <c r="AG34" s="7"/>
      <c r="AH34" s="2">
        <f>(AC34*AD34+AE34)*AF34</f>
        <v>0</v>
      </c>
      <c r="AI34" s="6"/>
      <c r="AJ34" s="38"/>
      <c r="AK34" s="7"/>
      <c r="AL34" s="7"/>
      <c r="AM34" s="7"/>
      <c r="AN34" s="2">
        <f>(AI34*AJ34+AK34)*AL34-AM34</f>
        <v>0</v>
      </c>
      <c r="AO34" s="6"/>
      <c r="AP34" s="38"/>
      <c r="AQ34" s="7">
        <v>100</v>
      </c>
      <c r="AR34" s="7">
        <v>1</v>
      </c>
      <c r="AS34" s="7">
        <v>0</v>
      </c>
      <c r="AT34" s="5">
        <f>(AO34*AP34+AQ34)*AR34-AS34</f>
        <v>100</v>
      </c>
      <c r="AU34" s="6"/>
      <c r="AV34" s="7"/>
      <c r="AW34" s="7"/>
      <c r="AX34" s="7"/>
      <c r="AY34" s="7"/>
      <c r="AZ34" s="43">
        <f t="shared" si="15"/>
        <v>0</v>
      </c>
      <c r="BA34" s="6">
        <v>3500</v>
      </c>
      <c r="BB34" s="38">
        <v>0.5</v>
      </c>
      <c r="BC34" s="7">
        <v>2200</v>
      </c>
      <c r="BD34" s="7">
        <v>1</v>
      </c>
      <c r="BE34" s="7">
        <v>0</v>
      </c>
      <c r="BF34" s="5">
        <f>(BA34*BB34+BC34)*BD34-BE34</f>
        <v>3950</v>
      </c>
      <c r="BG34" s="60">
        <f>E34*F34*H34+K34*L34*N34+Q34*R34*T34+W34*X34*Z34+AC34*AD34*AF34+AI34*AJ34*AL34+AO34*AP34*AR34+AU34*AV34*AX34+BA34*BB34*BD34</f>
        <v>2100</v>
      </c>
      <c r="BH34" s="7">
        <f>G34*H34+M34*N34+S34*T34+Y34*Z34+AE34*AF34+AK34*AL34+AQ34*AR34+AW34*AX34+BC34*BD34</f>
        <v>5200</v>
      </c>
      <c r="BI34" s="7">
        <f>I34+O34+U34+AA34+AG34+AM34+AS34+AY34+BE34</f>
        <v>0</v>
      </c>
      <c r="BJ34" s="8">
        <f>BG34+BH34-BI34</f>
        <v>7300</v>
      </c>
      <c r="BK34" s="76">
        <f>RANK(BP34,$BP$5:$BP$79)</f>
        <v>2</v>
      </c>
      <c r="BL34" s="210">
        <f>RANK(BO34,$BO$5:$BO$70)</f>
        <v>2</v>
      </c>
      <c r="BO34" s="206">
        <f>BJ39</f>
        <v>13650</v>
      </c>
      <c r="BP34" s="2">
        <f t="shared" si="0"/>
        <v>7300</v>
      </c>
    </row>
    <row r="35" spans="1:68" ht="14.25" thickBot="1">
      <c r="A35" s="103"/>
      <c r="B35" s="211"/>
      <c r="C35" s="57" t="s">
        <v>93</v>
      </c>
      <c r="D35" s="15"/>
      <c r="E35" s="37"/>
      <c r="F35" s="30"/>
      <c r="G35" s="24"/>
      <c r="H35" s="24"/>
      <c r="I35" s="24"/>
      <c r="J35" s="10">
        <f>(E35*F35+G35)*H35-I35</f>
        <v>0</v>
      </c>
      <c r="K35" s="37"/>
      <c r="L35" s="30"/>
      <c r="M35" s="24"/>
      <c r="N35" s="24"/>
      <c r="O35" s="24"/>
      <c r="P35" s="10">
        <f>(K35*L35+M35)*N35-O35</f>
        <v>0</v>
      </c>
      <c r="Q35" s="37"/>
      <c r="R35" s="30"/>
      <c r="S35" s="24"/>
      <c r="T35" s="24"/>
      <c r="U35" s="24"/>
      <c r="V35" s="10">
        <f>(Q35*R35+S35)*T35-U35</f>
        <v>0</v>
      </c>
      <c r="W35" s="37"/>
      <c r="X35" s="30"/>
      <c r="Y35" s="24"/>
      <c r="Z35" s="24"/>
      <c r="AA35" s="24"/>
      <c r="AB35">
        <f>(W35*X35+Y35)*Z35-AA35</f>
        <v>0</v>
      </c>
      <c r="AC35" s="37"/>
      <c r="AD35" s="30"/>
      <c r="AE35" s="24"/>
      <c r="AF35" s="24"/>
      <c r="AG35" s="24"/>
      <c r="AH35" s="2">
        <f>(AC35*AD35+AE35)*AF35</f>
        <v>0</v>
      </c>
      <c r="AI35" s="37"/>
      <c r="AJ35" s="30"/>
      <c r="AK35" s="24"/>
      <c r="AL35" s="24"/>
      <c r="AM35" s="24"/>
      <c r="AN35" s="2">
        <f>(AI35*AJ35+AK35)*AL35-AM35</f>
        <v>0</v>
      </c>
      <c r="AO35" s="37"/>
      <c r="AP35" s="30"/>
      <c r="AQ35" s="24"/>
      <c r="AR35" s="24"/>
      <c r="AS35" s="24"/>
      <c r="AT35" s="5">
        <f>(AO35*AP35+AQ35)*AR35-AS35</f>
        <v>0</v>
      </c>
      <c r="AU35" s="9">
        <v>700</v>
      </c>
      <c r="AV35" s="2">
        <v>0.5</v>
      </c>
      <c r="AW35" s="2">
        <v>2900</v>
      </c>
      <c r="AX35" s="2">
        <v>1</v>
      </c>
      <c r="AY35" s="2">
        <v>0</v>
      </c>
      <c r="AZ35" s="44">
        <f t="shared" si="15"/>
        <v>3250</v>
      </c>
      <c r="BA35" s="37">
        <v>1600</v>
      </c>
      <c r="BB35" s="30">
        <v>1</v>
      </c>
      <c r="BC35" s="24">
        <v>1100</v>
      </c>
      <c r="BD35" s="24">
        <v>1</v>
      </c>
      <c r="BE35" s="24">
        <v>0</v>
      </c>
      <c r="BF35" s="5">
        <f>(BA35*BB35+BC35)*BD35-BE35</f>
        <v>2700</v>
      </c>
      <c r="BG35" s="122">
        <f>E35*F35*H35+K35*L35*N35+Q35*R35*T35+W35*X35*Z35+AC35*AD35*AF35+AI35*AJ35*AL35+AO35*AP35*AR35+AU35*AV35*AX35+BA35*BB35*BD35</f>
        <v>1950</v>
      </c>
      <c r="BH35" s="2">
        <f>G35*H35+M35*N35+S35*T35+Y35*Z35+AE35*AF35+AK35*AL35+AQ35*AR35+AW35*AX35+BC35*BD35</f>
        <v>4000</v>
      </c>
      <c r="BI35" s="2">
        <f>I35+O35+U35+AA35+AG35+AM35+AS35+AY35+BE35</f>
        <v>0</v>
      </c>
      <c r="BJ35" s="10">
        <f>BG35+BH35-BI35</f>
        <v>5950</v>
      </c>
      <c r="BK35" s="76">
        <f>RANK(BP35,$BP$5:$BP$79)</f>
        <v>4</v>
      </c>
      <c r="BL35" s="210"/>
      <c r="BO35" s="206"/>
      <c r="BP35" s="2">
        <f t="shared" si="0"/>
        <v>5950</v>
      </c>
    </row>
    <row r="36" spans="1:68" ht="14.25" thickBot="1">
      <c r="A36" s="103"/>
      <c r="B36" s="211"/>
      <c r="C36" s="57" t="s">
        <v>94</v>
      </c>
      <c r="D36" s="5"/>
      <c r="E36" s="9"/>
      <c r="F36" s="25"/>
      <c r="G36" s="2"/>
      <c r="H36" s="2"/>
      <c r="I36" s="2"/>
      <c r="J36" s="10">
        <f>(E36*F36+G36)*H36-I36</f>
        <v>0</v>
      </c>
      <c r="K36" s="9"/>
      <c r="L36" s="25"/>
      <c r="M36" s="2"/>
      <c r="N36" s="2"/>
      <c r="O36" s="2"/>
      <c r="P36" s="10">
        <f>(K36*L36+M36)*N36-O36</f>
        <v>0</v>
      </c>
      <c r="Q36" s="9"/>
      <c r="R36" s="25"/>
      <c r="S36" s="2"/>
      <c r="T36" s="2"/>
      <c r="U36" s="2"/>
      <c r="V36" s="10">
        <f>(Q36*R36+S36)*T36-U36</f>
        <v>0</v>
      </c>
      <c r="W36" s="9"/>
      <c r="X36" s="25"/>
      <c r="Y36" s="2"/>
      <c r="Z36" s="2"/>
      <c r="AA36" s="2"/>
      <c r="AB36" s="10">
        <f t="shared" si="16"/>
        <v>0</v>
      </c>
      <c r="AC36" s="9"/>
      <c r="AD36" s="25"/>
      <c r="AE36" s="2"/>
      <c r="AF36" s="2"/>
      <c r="AG36" s="2"/>
      <c r="AH36" s="2">
        <f>(AC36*AD36+AE36)*AF36</f>
        <v>0</v>
      </c>
      <c r="AI36" s="9"/>
      <c r="AJ36" s="25"/>
      <c r="AK36" s="2"/>
      <c r="AL36" s="2"/>
      <c r="AM36" s="2"/>
      <c r="AN36" s="2">
        <f>(AI36*AJ36+AK36)*AL36-AM36</f>
        <v>0</v>
      </c>
      <c r="AO36" s="9"/>
      <c r="AP36" s="25"/>
      <c r="AQ36" s="2"/>
      <c r="AR36" s="2"/>
      <c r="AS36" s="2"/>
      <c r="AT36" s="5">
        <f>(AO36*AP36+AQ36)*AR36-AS36</f>
        <v>0</v>
      </c>
      <c r="AU36" s="9"/>
      <c r="AV36" s="2"/>
      <c r="AW36" s="2"/>
      <c r="AX36" s="2"/>
      <c r="AY36" s="2"/>
      <c r="AZ36" s="44">
        <f t="shared" si="15"/>
        <v>0</v>
      </c>
      <c r="BA36" s="9"/>
      <c r="BB36" s="25"/>
      <c r="BC36" s="2"/>
      <c r="BD36" s="2"/>
      <c r="BE36" s="2"/>
      <c r="BF36" s="5">
        <f>(BA36*BB36+BC36)*BD36-BE36</f>
        <v>0</v>
      </c>
      <c r="BG36" s="122">
        <f>E36*F36*H36+K36*L36*N36+Q36*R36*T36+W36*X36*Z36+AC36*AD36*AF36+AI36*AJ36*AL36+AO36*AP36*AR36+AU36*AV36*AX36+BA36*BB36*BD36</f>
        <v>0</v>
      </c>
      <c r="BH36" s="2">
        <f>G36*H36+M36*N36+S36*T36+Y36*Z36+AE36*AF36+AK36*AL36+AQ36*AR36+AW36*AX36+BC36*BD36</f>
        <v>0</v>
      </c>
      <c r="BI36" s="2">
        <f>I36+O36+U36+AA36+AG36+AM36+AS36+AY36+BE36</f>
        <v>0</v>
      </c>
      <c r="BJ36" s="10">
        <f>BG36+BH36-BI36</f>
        <v>0</v>
      </c>
      <c r="BK36" s="76">
        <f>RANK(BP36,$BP$5:$BP$79)</f>
        <v>25</v>
      </c>
      <c r="BL36" s="210"/>
      <c r="BO36" s="206"/>
      <c r="BP36" s="2">
        <f t="shared" si="0"/>
        <v>0</v>
      </c>
    </row>
    <row r="37" spans="1:68" ht="14.25" thickBot="1">
      <c r="A37" s="103"/>
      <c r="B37" s="211"/>
      <c r="C37" s="57" t="s">
        <v>95</v>
      </c>
      <c r="D37" s="5"/>
      <c r="E37" s="9"/>
      <c r="F37" s="25"/>
      <c r="G37" s="2"/>
      <c r="H37" s="2"/>
      <c r="I37" s="2"/>
      <c r="J37" s="10">
        <f>(E37*F37+G37)*H37-I37</f>
        <v>0</v>
      </c>
      <c r="K37" s="9"/>
      <c r="L37" s="25"/>
      <c r="M37" s="2"/>
      <c r="N37" s="2"/>
      <c r="O37" s="2"/>
      <c r="P37" s="10">
        <f>(K37*L37+M37)*N37-O37</f>
        <v>0</v>
      </c>
      <c r="Q37" s="9"/>
      <c r="R37" s="25"/>
      <c r="S37" s="2"/>
      <c r="T37" s="2"/>
      <c r="U37" s="2"/>
      <c r="V37" s="10">
        <f>(Q37*R37+S37)*T37-U37</f>
        <v>0</v>
      </c>
      <c r="W37" s="9"/>
      <c r="X37" s="25"/>
      <c r="Y37" s="2"/>
      <c r="Z37" s="2"/>
      <c r="AA37" s="2"/>
      <c r="AB37" s="10">
        <f t="shared" si="16"/>
        <v>0</v>
      </c>
      <c r="AC37" s="9"/>
      <c r="AD37" s="25"/>
      <c r="AE37" s="2"/>
      <c r="AF37" s="2"/>
      <c r="AG37" s="2"/>
      <c r="AH37" s="2">
        <f>(AC37*AD37+AE37)*AF37</f>
        <v>0</v>
      </c>
      <c r="AI37" s="9"/>
      <c r="AJ37" s="25"/>
      <c r="AK37" s="2"/>
      <c r="AL37" s="2"/>
      <c r="AM37" s="2"/>
      <c r="AN37" s="2">
        <f>(AI37*AJ37+AK37)*AL37-AM37</f>
        <v>0</v>
      </c>
      <c r="AO37" s="9"/>
      <c r="AP37" s="25"/>
      <c r="AQ37" s="2"/>
      <c r="AR37" s="2"/>
      <c r="AS37" s="2"/>
      <c r="AT37" s="5">
        <f>(AO37*AP37+AQ37)*AR37-AS37</f>
        <v>0</v>
      </c>
      <c r="AU37" s="9"/>
      <c r="AV37" s="2"/>
      <c r="AW37" s="2"/>
      <c r="AX37" s="2"/>
      <c r="AY37" s="2"/>
      <c r="AZ37" s="44">
        <f t="shared" si="15"/>
        <v>0</v>
      </c>
      <c r="BA37" s="9"/>
      <c r="BB37" s="25"/>
      <c r="BC37" s="2"/>
      <c r="BD37" s="2"/>
      <c r="BE37" s="2"/>
      <c r="BF37" s="5">
        <f>(BA37*BB37+BC37)*BD37-BE37</f>
        <v>0</v>
      </c>
      <c r="BG37" s="122">
        <f>E37*F37*H37+K37*L37*N37+Q37*R37*T37+W37*X37*Z37+AC37*AD37*AF37+AI37*AJ37*AL37+AO37*AP37*AR37+AU37*AV37*AX37+BA37*BB37*BD37</f>
        <v>0</v>
      </c>
      <c r="BH37" s="2">
        <f>G37*H37+M37*N37+S37*T37+Y37*Z37+AE37*AF37+AK37*AL37+AQ37*AR37+AW37*AX37+BC37*BD37</f>
        <v>0</v>
      </c>
      <c r="BI37" s="2">
        <f>I37+O37+U37+AA37+AG37+AM37+AS37+AY37+BE37</f>
        <v>0</v>
      </c>
      <c r="BJ37" s="10">
        <f>BG37+BH37-BI37</f>
        <v>0</v>
      </c>
      <c r="BK37" s="76">
        <f>RANK(BP37,$BP$5:$BP$79)</f>
        <v>25</v>
      </c>
      <c r="BL37" s="210"/>
      <c r="BO37" s="206"/>
      <c r="BP37" s="2">
        <f t="shared" si="0"/>
        <v>0</v>
      </c>
    </row>
    <row r="38" spans="1:68" ht="14.25" thickBot="1">
      <c r="A38" s="103"/>
      <c r="B38" s="211"/>
      <c r="C38" s="58" t="s">
        <v>96</v>
      </c>
      <c r="D38" s="5"/>
      <c r="E38" s="9"/>
      <c r="F38" s="25"/>
      <c r="G38" s="2"/>
      <c r="H38" s="2"/>
      <c r="I38" s="2"/>
      <c r="J38" s="10">
        <f>(E38*F38+G38)*H38-I38</f>
        <v>0</v>
      </c>
      <c r="K38" s="9"/>
      <c r="L38" s="25"/>
      <c r="M38" s="2"/>
      <c r="N38" s="2"/>
      <c r="O38" s="2"/>
      <c r="P38" s="10">
        <f>(K38*L38+M38)*N38-O38</f>
        <v>0</v>
      </c>
      <c r="Q38" s="9"/>
      <c r="R38" s="25"/>
      <c r="S38" s="2"/>
      <c r="T38" s="2"/>
      <c r="U38" s="2"/>
      <c r="V38" s="10">
        <f>(Q38*R38+S38)*T38-U38</f>
        <v>0</v>
      </c>
      <c r="W38" s="9"/>
      <c r="X38" s="25"/>
      <c r="Y38" s="2"/>
      <c r="Z38" s="2"/>
      <c r="AA38" s="2"/>
      <c r="AB38" s="10">
        <f t="shared" si="16"/>
        <v>0</v>
      </c>
      <c r="AC38" s="9"/>
      <c r="AD38" s="25"/>
      <c r="AE38" s="2"/>
      <c r="AF38" s="2"/>
      <c r="AG38" s="2"/>
      <c r="AH38" s="2">
        <f>(AC38*AD38+AE38)*AF38</f>
        <v>0</v>
      </c>
      <c r="AI38" s="9"/>
      <c r="AJ38" s="25"/>
      <c r="AK38" s="2"/>
      <c r="AL38" s="2"/>
      <c r="AM38" s="2"/>
      <c r="AN38" s="2">
        <f>(AI38*AJ38+AK38)*AL38-AM38</f>
        <v>0</v>
      </c>
      <c r="AO38" s="9"/>
      <c r="AP38" s="25"/>
      <c r="AQ38" s="2"/>
      <c r="AR38" s="2"/>
      <c r="AS38" s="2"/>
      <c r="AT38" s="5">
        <f>(AO38*AP38+AQ38)*AR38-AS38</f>
        <v>0</v>
      </c>
      <c r="AU38" s="9">
        <v>200</v>
      </c>
      <c r="AV38" s="2">
        <v>1</v>
      </c>
      <c r="AW38" s="2">
        <v>200</v>
      </c>
      <c r="AX38" s="2">
        <v>1</v>
      </c>
      <c r="AY38" s="2">
        <v>0</v>
      </c>
      <c r="AZ38" s="159">
        <f t="shared" si="15"/>
        <v>400</v>
      </c>
      <c r="BA38" s="9"/>
      <c r="BB38" s="25"/>
      <c r="BC38" s="2"/>
      <c r="BD38" s="2"/>
      <c r="BE38" s="2"/>
      <c r="BF38" s="5">
        <f>(BA38*BB38+BC38)*BD38-BE38</f>
        <v>0</v>
      </c>
      <c r="BG38" s="64">
        <f>E38*F38*H38+K38*L38*N38+Q38*R38*T38+W38*X38*Z38+AC38*AD38*AF38+AI38*AJ38*AL38+AO38*AP38*AR38+AU38*AV38*AX38+BA38*BB38*BD38</f>
        <v>200</v>
      </c>
      <c r="BH38" s="2">
        <f>G38*H38+M38*N38+S38*T38+Y38*Z38+AE38*AF38+AK38*AL38+AQ38*AR38+AW38*AX38+BC38*BD38</f>
        <v>200</v>
      </c>
      <c r="BI38" s="2">
        <f>I38+O38+U38+AA38+AG38+AM38+AS38+AY38+BE38</f>
        <v>0</v>
      </c>
      <c r="BJ38" s="11">
        <f>BG38+BH38-BI38</f>
        <v>400</v>
      </c>
      <c r="BK38" s="76">
        <f>RANK(BP38,$BP$5:$BP$79)</f>
        <v>19</v>
      </c>
      <c r="BL38" s="210"/>
      <c r="BO38" s="206"/>
      <c r="BP38" s="2">
        <f t="shared" si="0"/>
        <v>400</v>
      </c>
    </row>
    <row r="39" spans="1:68" ht="14.25" thickBot="1">
      <c r="A39" s="103"/>
      <c r="B39" s="211"/>
      <c r="C39" s="18" t="s">
        <v>15</v>
      </c>
      <c r="D39" s="13"/>
      <c r="E39" s="12"/>
      <c r="F39" s="13"/>
      <c r="G39" s="13"/>
      <c r="H39" s="13"/>
      <c r="I39" s="13"/>
      <c r="J39" s="3">
        <f>SUM(J34:J38)</f>
        <v>0</v>
      </c>
      <c r="K39" s="12"/>
      <c r="L39" s="13"/>
      <c r="M39" s="13"/>
      <c r="N39" s="13"/>
      <c r="O39" s="13"/>
      <c r="P39" s="3">
        <f>SUM(P34:P38)</f>
        <v>3250</v>
      </c>
      <c r="Q39" s="12"/>
      <c r="R39" s="13"/>
      <c r="S39" s="13"/>
      <c r="T39" s="13"/>
      <c r="U39" s="13"/>
      <c r="V39" s="3">
        <f>SUM(V34:V38)</f>
        <v>0</v>
      </c>
      <c r="W39" s="12"/>
      <c r="X39" s="13"/>
      <c r="Y39" s="13"/>
      <c r="Z39" s="13"/>
      <c r="AA39" s="13"/>
      <c r="AB39" s="3">
        <f>SUM(AB35:AB38)</f>
        <v>0</v>
      </c>
      <c r="AC39" s="12"/>
      <c r="AD39" s="13"/>
      <c r="AE39" s="13"/>
      <c r="AF39" s="13"/>
      <c r="AG39" s="13"/>
      <c r="AH39" s="3">
        <f>SUM(AH34:AH38)</f>
        <v>0</v>
      </c>
      <c r="AI39" s="12"/>
      <c r="AJ39" s="13"/>
      <c r="AK39" s="13"/>
      <c r="AL39" s="13"/>
      <c r="AM39" s="13"/>
      <c r="AN39" s="3">
        <f>SUM(AN34:AN38)</f>
        <v>0</v>
      </c>
      <c r="AO39" s="12"/>
      <c r="AP39" s="13"/>
      <c r="AQ39" s="13"/>
      <c r="AR39" s="13"/>
      <c r="AS39" s="13"/>
      <c r="AT39" s="104">
        <f>SUM(AT34:AT38)</f>
        <v>100</v>
      </c>
      <c r="AU39" s="12"/>
      <c r="AV39" s="13"/>
      <c r="AW39" s="13"/>
      <c r="AX39" s="13"/>
      <c r="AY39" s="13"/>
      <c r="AZ39" s="3">
        <f>SUM(AZ34:AZ38)</f>
        <v>3650</v>
      </c>
      <c r="BA39" s="12"/>
      <c r="BB39" s="13"/>
      <c r="BC39" s="13"/>
      <c r="BD39" s="13"/>
      <c r="BE39" s="13"/>
      <c r="BF39" s="104">
        <f>SUM(BF34:BF38)</f>
        <v>6650</v>
      </c>
      <c r="BG39" s="66"/>
      <c r="BH39" s="13"/>
      <c r="BI39" s="13"/>
      <c r="BJ39" s="3">
        <f>SUM(BJ34:BJ38)</f>
        <v>13650</v>
      </c>
      <c r="BK39" s="76"/>
      <c r="BL39" s="210"/>
      <c r="BO39" s="206"/>
      <c r="BP39" s="2"/>
    </row>
    <row r="40" spans="1:68" ht="14.25" thickBot="1">
      <c r="A40" s="103"/>
      <c r="B40" s="195" t="s">
        <v>130</v>
      </c>
      <c r="C40" s="97" t="s">
        <v>97</v>
      </c>
      <c r="D40" s="79"/>
      <c r="E40" s="80"/>
      <c r="F40" s="81"/>
      <c r="G40" s="82"/>
      <c r="H40" s="82"/>
      <c r="I40" s="82"/>
      <c r="J40" s="77">
        <f>(E40*F40+G40)*H40-I40</f>
        <v>0</v>
      </c>
      <c r="K40" s="80"/>
      <c r="L40" s="81"/>
      <c r="M40" s="82"/>
      <c r="N40" s="82"/>
      <c r="O40" s="82"/>
      <c r="P40" s="77">
        <f>(K40*L40+M40)*N40-O40</f>
        <v>0</v>
      </c>
      <c r="Q40" s="80"/>
      <c r="R40" s="81"/>
      <c r="S40" s="82"/>
      <c r="T40" s="82"/>
      <c r="U40" s="82"/>
      <c r="V40" s="77">
        <f>(Q40*R40+S40)*T40-U40</f>
        <v>0</v>
      </c>
      <c r="W40" s="80"/>
      <c r="X40" s="81"/>
      <c r="Y40" s="82"/>
      <c r="Z40" s="82"/>
      <c r="AA40" s="82"/>
      <c r="AB40" s="77">
        <f t="shared" si="16"/>
        <v>0</v>
      </c>
      <c r="AC40" s="80"/>
      <c r="AD40" s="81"/>
      <c r="AE40" s="82"/>
      <c r="AF40" s="82"/>
      <c r="AG40" s="82"/>
      <c r="AH40" s="84">
        <f>(AC40*AD40+AE40)*AF40</f>
        <v>0</v>
      </c>
      <c r="AI40" s="80"/>
      <c r="AJ40" s="81"/>
      <c r="AK40" s="82"/>
      <c r="AL40" s="82"/>
      <c r="AM40" s="82"/>
      <c r="AN40" s="77">
        <f>(AI40*AJ40+AK40)*AL40-AM40</f>
        <v>0</v>
      </c>
      <c r="AO40" s="80"/>
      <c r="AP40" s="81"/>
      <c r="AQ40" s="82"/>
      <c r="AR40" s="82"/>
      <c r="AS40" s="82"/>
      <c r="AT40" s="90">
        <f>(AO40*AP40+AQ40)*AR40-AS40</f>
        <v>0</v>
      </c>
      <c r="AU40" s="80">
        <v>200</v>
      </c>
      <c r="AV40" s="81">
        <v>1</v>
      </c>
      <c r="AW40" s="81">
        <v>200</v>
      </c>
      <c r="AX40" s="81">
        <v>1</v>
      </c>
      <c r="AY40" s="81">
        <v>0</v>
      </c>
      <c r="AZ40" s="115">
        <f t="shared" si="15"/>
        <v>400</v>
      </c>
      <c r="BA40" s="80">
        <v>1000</v>
      </c>
      <c r="BB40" s="81">
        <v>1</v>
      </c>
      <c r="BC40" s="82">
        <v>1100</v>
      </c>
      <c r="BD40" s="82">
        <v>1</v>
      </c>
      <c r="BE40" s="82">
        <v>0</v>
      </c>
      <c r="BF40" s="90">
        <f>(BA40*BB40+BC40)*BD40-BE40</f>
        <v>2100</v>
      </c>
      <c r="BG40" s="80">
        <f>E40*F40*H40+K40*L40*N40+Q40*R40*T40+W40*X40*Z40+AC40*AD40*AF40+AI40*AJ40*AL40+AO40*AP40*AR40+AU40*AV40*AX40+BA40*BB40*BD40</f>
        <v>1200</v>
      </c>
      <c r="BH40" s="82">
        <f>G40*H40+M40*N40+S40*T40+Y40*Z40+AE40*AF40+AK40*AL40+AQ40*AR40+AW40*AX40+BC40*BD40</f>
        <v>1300</v>
      </c>
      <c r="BI40" s="82">
        <f>I40+O40+U40+AA40+AG40+AM40+AS40+AY40+BE40</f>
        <v>0</v>
      </c>
      <c r="BJ40" s="83">
        <f>BG40+BH40-BI40</f>
        <v>2500</v>
      </c>
      <c r="BK40" s="86">
        <f>RANK(BP40,$BP$5:$BP$79)</f>
        <v>8</v>
      </c>
      <c r="BL40" s="208">
        <f>RANK(BO40,BO5:$BO$22:BO70)</f>
        <v>1</v>
      </c>
      <c r="BO40" s="206">
        <f>BJ42</f>
        <v>17100</v>
      </c>
      <c r="BP40" s="2">
        <f>BJ40</f>
        <v>2500</v>
      </c>
    </row>
    <row r="41" spans="1:68" ht="14.25" thickBot="1">
      <c r="A41" s="103"/>
      <c r="B41" s="195"/>
      <c r="C41" s="98" t="s">
        <v>98</v>
      </c>
      <c r="D41" s="79"/>
      <c r="E41" s="136"/>
      <c r="F41" s="137"/>
      <c r="G41" s="85"/>
      <c r="H41" s="85"/>
      <c r="I41" s="85"/>
      <c r="J41" s="77">
        <f>(E41*F41+G41)*H41-I41</f>
        <v>0</v>
      </c>
      <c r="K41" s="136">
        <v>1600</v>
      </c>
      <c r="L41" s="137">
        <v>1</v>
      </c>
      <c r="M41" s="85">
        <v>2900</v>
      </c>
      <c r="N41" s="85">
        <v>1</v>
      </c>
      <c r="O41" s="85">
        <v>0</v>
      </c>
      <c r="P41" s="77">
        <f>(K41*L41+M41)*N41-O41</f>
        <v>4500</v>
      </c>
      <c r="Q41" s="136"/>
      <c r="R41" s="137"/>
      <c r="S41" s="85"/>
      <c r="T41" s="85"/>
      <c r="U41" s="85"/>
      <c r="V41" s="77">
        <f>(Q41*R41+S41)*T41-U41</f>
        <v>0</v>
      </c>
      <c r="W41" s="136"/>
      <c r="X41" s="137"/>
      <c r="Y41" s="85"/>
      <c r="Z41" s="85"/>
      <c r="AA41" s="85"/>
      <c r="AB41" s="77">
        <f t="shared" si="16"/>
        <v>0</v>
      </c>
      <c r="AC41" s="136"/>
      <c r="AD41" s="137"/>
      <c r="AE41" s="85"/>
      <c r="AF41" s="85"/>
      <c r="AG41" s="85"/>
      <c r="AH41" s="84">
        <f>(AC41*AD41+AE41)*AF41</f>
        <v>0</v>
      </c>
      <c r="AI41" s="136"/>
      <c r="AJ41" s="137"/>
      <c r="AK41" s="85"/>
      <c r="AL41" s="85"/>
      <c r="AM41" s="85"/>
      <c r="AN41" s="77">
        <f>(AI41*AJ41+AK41)*AL41-AM41</f>
        <v>0</v>
      </c>
      <c r="AO41" s="136">
        <v>700</v>
      </c>
      <c r="AP41" s="137">
        <v>1</v>
      </c>
      <c r="AQ41" s="85">
        <v>1700</v>
      </c>
      <c r="AR41" s="85">
        <v>1</v>
      </c>
      <c r="AS41" s="85">
        <v>0</v>
      </c>
      <c r="AT41" s="90">
        <f>(AO41*AP41+AQ41)*AR41-AS41</f>
        <v>2400</v>
      </c>
      <c r="AU41" s="136">
        <v>1000</v>
      </c>
      <c r="AV41" s="137">
        <v>1</v>
      </c>
      <c r="AW41" s="137">
        <v>1600</v>
      </c>
      <c r="AX41" s="137">
        <v>1</v>
      </c>
      <c r="AY41" s="137">
        <v>0</v>
      </c>
      <c r="AZ41" s="116">
        <f t="shared" si="15"/>
        <v>2600</v>
      </c>
      <c r="BA41" s="136">
        <v>2900</v>
      </c>
      <c r="BB41" s="137">
        <v>1</v>
      </c>
      <c r="BC41" s="85">
        <v>2200</v>
      </c>
      <c r="BD41" s="85">
        <v>1</v>
      </c>
      <c r="BE41" s="85">
        <v>0</v>
      </c>
      <c r="BF41" s="90">
        <f>(BA41*BB41+BC41)*BD41-BE41</f>
        <v>5100</v>
      </c>
      <c r="BG41" s="87">
        <f>E41*F41*H41+K41*L41*N41+Q41*R41*T41+W41*X41*Z41+AC41*AD41*AF41+AI41*AJ41*AL41+AO41*AP41*AR41+AU41*AV41*AX41+BA41*BB41*BD41</f>
        <v>6200</v>
      </c>
      <c r="BH41" s="84">
        <f>G41*H41+M41*N41+S41*T41+Y41*Z41+AE41*AF41+AK41*AL41+AQ41*AR41+AW41*AX41+BC41*BD41</f>
        <v>8400</v>
      </c>
      <c r="BI41" s="84">
        <f>I41+O41+U41+AA41+AG41+AM41+AS41+AY41+BE41</f>
        <v>0</v>
      </c>
      <c r="BJ41" s="77">
        <f>BG41+BH41-BI41</f>
        <v>14600</v>
      </c>
      <c r="BK41" s="86">
        <f>RANK(BP41,$BP$5:$BP$79)</f>
        <v>1</v>
      </c>
      <c r="BL41" s="208"/>
      <c r="BO41" s="206"/>
      <c r="BP41" s="2">
        <f t="shared" ref="BP41:BP78" si="17">BJ41</f>
        <v>14600</v>
      </c>
    </row>
    <row r="42" spans="1:68" ht="14.25" thickBot="1">
      <c r="A42" s="103"/>
      <c r="B42" s="195"/>
      <c r="C42" s="93" t="s">
        <v>15</v>
      </c>
      <c r="D42" s="94"/>
      <c r="E42" s="95"/>
      <c r="F42" s="94"/>
      <c r="G42" s="94"/>
      <c r="H42" s="94"/>
      <c r="I42" s="94"/>
      <c r="J42" s="96">
        <f>SUM(J40:J41)</f>
        <v>0</v>
      </c>
      <c r="K42" s="95"/>
      <c r="L42" s="94"/>
      <c r="M42" s="94"/>
      <c r="N42" s="94"/>
      <c r="O42" s="94"/>
      <c r="P42" s="96">
        <f>SUM(P40:P41)</f>
        <v>4500</v>
      </c>
      <c r="Q42" s="95"/>
      <c r="R42" s="94"/>
      <c r="S42" s="94"/>
      <c r="T42" s="94"/>
      <c r="U42" s="94"/>
      <c r="V42" s="96">
        <f>SUM(V40:V41)</f>
        <v>0</v>
      </c>
      <c r="W42" s="95"/>
      <c r="X42" s="94"/>
      <c r="Y42" s="94"/>
      <c r="Z42" s="94"/>
      <c r="AA42" s="94"/>
      <c r="AB42" s="96">
        <f>SUM(AB40:AB41)</f>
        <v>0</v>
      </c>
      <c r="AC42" s="95"/>
      <c r="AD42" s="94"/>
      <c r="AE42" s="94"/>
      <c r="AF42" s="94"/>
      <c r="AG42" s="94"/>
      <c r="AH42" s="96">
        <f>SUM(AH40:AH41)</f>
        <v>0</v>
      </c>
      <c r="AI42" s="95"/>
      <c r="AJ42" s="94"/>
      <c r="AK42" s="94"/>
      <c r="AL42" s="94"/>
      <c r="AM42" s="94"/>
      <c r="AN42" s="96">
        <f>SUM(AN40:AN41)</f>
        <v>0</v>
      </c>
      <c r="AO42" s="95"/>
      <c r="AP42" s="94"/>
      <c r="AQ42" s="94"/>
      <c r="AR42" s="94"/>
      <c r="AS42" s="94"/>
      <c r="AT42" s="160">
        <f>SUM(AT40:AT41)</f>
        <v>2400</v>
      </c>
      <c r="AU42" s="95"/>
      <c r="AV42" s="94"/>
      <c r="AW42" s="94"/>
      <c r="AX42" s="94"/>
      <c r="AY42" s="94"/>
      <c r="AZ42" s="96">
        <f>SUM(AZ40:AZ41)</f>
        <v>3000</v>
      </c>
      <c r="BA42" s="95"/>
      <c r="BB42" s="94"/>
      <c r="BC42" s="94"/>
      <c r="BD42" s="94"/>
      <c r="BE42" s="94"/>
      <c r="BF42" s="160">
        <f>SUM(BF40:BF41)</f>
        <v>7200</v>
      </c>
      <c r="BG42" s="95"/>
      <c r="BH42" s="94"/>
      <c r="BI42" s="94"/>
      <c r="BJ42" s="96">
        <f>SUM(BJ40:BJ41)</f>
        <v>17100</v>
      </c>
      <c r="BK42" s="86"/>
      <c r="BL42" s="208"/>
      <c r="BO42" s="206"/>
      <c r="BP42" s="2"/>
    </row>
    <row r="43" spans="1:68" ht="14.25" thickBot="1">
      <c r="A43" s="103"/>
      <c r="B43" s="211" t="s">
        <v>131</v>
      </c>
      <c r="C43" s="57" t="s">
        <v>99</v>
      </c>
      <c r="D43" s="15"/>
      <c r="E43" s="6"/>
      <c r="F43" s="38"/>
      <c r="G43" s="7"/>
      <c r="H43" s="7"/>
      <c r="I43" s="7"/>
      <c r="J43" s="10">
        <f>(E43*F43+G43)*H43-I43</f>
        <v>0</v>
      </c>
      <c r="K43" s="6"/>
      <c r="L43" s="38"/>
      <c r="M43" s="7"/>
      <c r="N43" s="7"/>
      <c r="O43" s="7"/>
      <c r="P43" s="10">
        <f>(K43*L43+M43)*N43-O43</f>
        <v>0</v>
      </c>
      <c r="Q43" s="6"/>
      <c r="R43" s="38"/>
      <c r="S43" s="7"/>
      <c r="T43" s="7"/>
      <c r="U43" s="7"/>
      <c r="V43" s="10">
        <f>(Q43*R43+S43)*T43-U43</f>
        <v>0</v>
      </c>
      <c r="W43" s="6"/>
      <c r="X43" s="38"/>
      <c r="Y43" s="7"/>
      <c r="Z43" s="7"/>
      <c r="AA43" s="7"/>
      <c r="AB43" s="10">
        <f>(W43*X43+Y43)*Z43-AA43</f>
        <v>0</v>
      </c>
      <c r="AC43" s="6"/>
      <c r="AD43" s="38"/>
      <c r="AE43" s="7"/>
      <c r="AF43" s="7"/>
      <c r="AG43" s="7"/>
      <c r="AH43" s="2">
        <f>(AC43*AD43+AE43)*AF43</f>
        <v>0</v>
      </c>
      <c r="AI43" s="6"/>
      <c r="AJ43" s="38"/>
      <c r="AK43" s="7"/>
      <c r="AL43" s="7"/>
      <c r="AM43" s="7"/>
      <c r="AN43" s="2">
        <f>(AI43*AJ43+AK43)*AL43-AM43</f>
        <v>0</v>
      </c>
      <c r="AO43" s="6"/>
      <c r="AP43" s="38"/>
      <c r="AQ43" s="7"/>
      <c r="AR43" s="7"/>
      <c r="AS43" s="7"/>
      <c r="AT43" s="5">
        <f>(AO43*AP43+AQ43)*AR43-AS43</f>
        <v>0</v>
      </c>
      <c r="AU43" s="6"/>
      <c r="AV43" s="7"/>
      <c r="AW43" s="7"/>
      <c r="AX43" s="7"/>
      <c r="AY43" s="7"/>
      <c r="AZ43" s="8">
        <f t="shared" si="15"/>
        <v>0</v>
      </c>
      <c r="BA43" s="38"/>
      <c r="BB43" s="38"/>
      <c r="BC43" s="7"/>
      <c r="BD43" s="7"/>
      <c r="BE43" s="7"/>
      <c r="BF43" s="5">
        <f>(BA43*BB43+BC43)*BD43-BE43</f>
        <v>0</v>
      </c>
      <c r="BG43" s="60">
        <f>E43*F43*H43+K43*L43*N43+Q43*R43*T43+W43*X43*Z43+AC43*AD43*AF43+AI43*AJ43*AL43+AO43*AP43*AR43+AU43*AV43*AX43+BA43*BB43*BD43</f>
        <v>0</v>
      </c>
      <c r="BH43" s="7">
        <f>G43*H43+M43*N43+S43*T43+Y43*Z43+AE43*AF43+AK43*AL43+AQ43*AR43+AW43*AX43+BC43*BD43</f>
        <v>0</v>
      </c>
      <c r="BI43" s="7">
        <f>I43+O43+U43+AA43+AG43+AM43+AS43+AY43+BE43</f>
        <v>0</v>
      </c>
      <c r="BJ43" s="8">
        <f>BG43+BH43-BI43</f>
        <v>0</v>
      </c>
      <c r="BK43" s="76">
        <f t="shared" ref="BK43:BK60" si="18">RANK(BP43,$BP$5:$BP$79)</f>
        <v>25</v>
      </c>
      <c r="BL43" s="209">
        <f>RANK(BO43,$BO$5:BO$70)</f>
        <v>9</v>
      </c>
      <c r="BO43" s="206">
        <f>BJ61</f>
        <v>360</v>
      </c>
      <c r="BP43" s="2">
        <f t="shared" si="17"/>
        <v>0</v>
      </c>
    </row>
    <row r="44" spans="1:68" ht="14.25" thickBot="1">
      <c r="A44" s="103"/>
      <c r="B44" s="211"/>
      <c r="C44" s="57" t="s">
        <v>100</v>
      </c>
      <c r="D44" s="15"/>
      <c r="E44" s="9"/>
      <c r="F44" s="25"/>
      <c r="G44" s="2"/>
      <c r="H44" s="2"/>
      <c r="I44" s="2"/>
      <c r="J44" s="10">
        <f>(E44*F44+G44)*H44-I44</f>
        <v>0</v>
      </c>
      <c r="K44" s="9">
        <v>200</v>
      </c>
      <c r="L44" s="25">
        <v>1</v>
      </c>
      <c r="M44" s="2">
        <v>400</v>
      </c>
      <c r="N44" s="2">
        <v>0.6</v>
      </c>
      <c r="O44" s="2">
        <v>0</v>
      </c>
      <c r="P44" s="10">
        <f>(K44*L44+M44)*N44-O44</f>
        <v>360</v>
      </c>
      <c r="Q44" s="9"/>
      <c r="R44" s="25"/>
      <c r="S44" s="2"/>
      <c r="T44" s="2"/>
      <c r="U44" s="2"/>
      <c r="V44" s="10">
        <f>(Q44*R44+S44)*T44-U44</f>
        <v>0</v>
      </c>
      <c r="W44" s="9"/>
      <c r="X44" s="25"/>
      <c r="Y44" s="2"/>
      <c r="Z44" s="2"/>
      <c r="AA44" s="2"/>
      <c r="AB44" s="10">
        <f>(W44*X44+Y44)*Z44-AA44</f>
        <v>0</v>
      </c>
      <c r="AC44" s="9"/>
      <c r="AD44" s="25"/>
      <c r="AE44" s="2"/>
      <c r="AF44" s="2"/>
      <c r="AG44" s="2"/>
      <c r="AH44" s="2">
        <f>(AC44*AD44+AE44)*AF44</f>
        <v>0</v>
      </c>
      <c r="AI44" s="9"/>
      <c r="AJ44" s="25"/>
      <c r="AK44" s="2"/>
      <c r="AL44" s="2"/>
      <c r="AM44" s="2"/>
      <c r="AN44" s="2">
        <f>(AI44*AJ44+AK44)*AL44-AM44</f>
        <v>0</v>
      </c>
      <c r="AO44" s="9"/>
      <c r="AP44" s="25"/>
      <c r="AQ44" s="2"/>
      <c r="AR44" s="2"/>
      <c r="AS44" s="2"/>
      <c r="AT44" s="5">
        <f>(AO44*AP44+AQ44)*AR44-AS44</f>
        <v>0</v>
      </c>
      <c r="AU44" s="9"/>
      <c r="AV44" s="2"/>
      <c r="AW44" s="2"/>
      <c r="AX44" s="2"/>
      <c r="AY44" s="2"/>
      <c r="AZ44" s="10">
        <f t="shared" si="15"/>
        <v>0</v>
      </c>
      <c r="BA44" s="25"/>
      <c r="BB44" s="25"/>
      <c r="BC44" s="2"/>
      <c r="BD44" s="2"/>
      <c r="BE44" s="2"/>
      <c r="BF44" s="5">
        <f>(BA44*BB44+BC44)*BD44-BE44</f>
        <v>0</v>
      </c>
      <c r="BG44" s="122">
        <f>E44*F44*H44+K44*L44*N44+Q44*R44*T44+W44*X44*Z44+AC44*AD44*AF44+AI44*AJ44*AL44+AO44*AP44*AR44+AU44*AV44*AX44+BA44*BB44*BD44</f>
        <v>120</v>
      </c>
      <c r="BH44" s="2">
        <f>G44*H44+M44*N44+S44*T44+Y44*Z44+AE44*AF44+AK44*AL44+AQ44*AR44+AW44*AX44+BC44*BD44</f>
        <v>240</v>
      </c>
      <c r="BI44" s="2">
        <f>I44+O44+U44+AA44+AG44+AM44+AS44+AY44+BE44</f>
        <v>0</v>
      </c>
      <c r="BJ44" s="10">
        <f>BG44+BH44-BI44</f>
        <v>360</v>
      </c>
      <c r="BK44" s="76">
        <f t="shared" si="18"/>
        <v>20</v>
      </c>
      <c r="BL44" s="209"/>
      <c r="BO44" s="206"/>
      <c r="BP44" s="2">
        <f t="shared" si="17"/>
        <v>360</v>
      </c>
    </row>
    <row r="45" spans="1:68" ht="14.25" customHeight="1" thickBot="1">
      <c r="A45" s="103"/>
      <c r="B45" s="211"/>
      <c r="C45" s="57" t="s">
        <v>153</v>
      </c>
      <c r="D45" s="5"/>
      <c r="E45" s="9"/>
      <c r="F45" s="25"/>
      <c r="G45" s="2"/>
      <c r="H45" s="2"/>
      <c r="I45" s="2"/>
      <c r="J45" s="10">
        <f>(E45*F45+G45)*H45-I45</f>
        <v>0</v>
      </c>
      <c r="K45" s="9"/>
      <c r="L45" s="25"/>
      <c r="M45" s="2"/>
      <c r="N45" s="2"/>
      <c r="O45" s="2"/>
      <c r="P45" s="10">
        <f>(K45*L45+M45)*N45-O45</f>
        <v>0</v>
      </c>
      <c r="Q45" s="9"/>
      <c r="R45" s="25"/>
      <c r="S45" s="2"/>
      <c r="T45" s="2"/>
      <c r="U45" s="2"/>
      <c r="V45" s="10">
        <f>(Q45*R45+S45)*T45-U45</f>
        <v>0</v>
      </c>
      <c r="W45" s="9"/>
      <c r="X45" s="25"/>
      <c r="Y45" s="2"/>
      <c r="Z45" s="2"/>
      <c r="AA45" s="2"/>
      <c r="AB45" s="10">
        <f>(W45*X45+Y45)*Z45-AA45</f>
        <v>0</v>
      </c>
      <c r="AC45" s="9"/>
      <c r="AD45" s="25"/>
      <c r="AE45" s="2"/>
      <c r="AF45" s="2"/>
      <c r="AG45" s="2"/>
      <c r="AH45" s="2">
        <f>(AC45*AD45+AE45)*AF45</f>
        <v>0</v>
      </c>
      <c r="AI45" s="9"/>
      <c r="AJ45" s="25"/>
      <c r="AK45" s="2"/>
      <c r="AL45" s="2"/>
      <c r="AM45" s="2"/>
      <c r="AN45" s="2">
        <f>(AI45*AJ45+AK45)*AL45-AM45</f>
        <v>0</v>
      </c>
      <c r="AO45" s="9"/>
      <c r="AP45" s="25"/>
      <c r="AQ45" s="2"/>
      <c r="AR45" s="2"/>
      <c r="AS45" s="2"/>
      <c r="AT45" s="5">
        <f>(AO45*AP45+AQ45)*AR45-AS45</f>
        <v>0</v>
      </c>
      <c r="AU45" s="9"/>
      <c r="AV45" s="2"/>
      <c r="AW45" s="2"/>
      <c r="AX45" s="2"/>
      <c r="AY45" s="2"/>
      <c r="AZ45" s="10">
        <f t="shared" si="15"/>
        <v>0</v>
      </c>
      <c r="BA45" s="25"/>
      <c r="BB45" s="25"/>
      <c r="BC45" s="2"/>
      <c r="BD45" s="2"/>
      <c r="BE45" s="2"/>
      <c r="BF45" s="5">
        <f>(BA45*BB45+BC45)*BD45-BE45</f>
        <v>0</v>
      </c>
      <c r="BG45" s="122">
        <f>E45*F45*H45+K45*L45*N45+Q45*R45*T45+W45*X45*Z45+AC45*AD45*AF45+AI45*AJ45*AL45+AO45*AP45*AR45+AU45*AV45*AX45+BA45*BB45*BD45</f>
        <v>0</v>
      </c>
      <c r="BH45" s="2">
        <f>G45*H45+M45*N45+S45*T45+Y45*Z45+AE45*AF45+AK45*AL45+AQ45*AR45+AW45*AX45+BC45*BD45</f>
        <v>0</v>
      </c>
      <c r="BI45" s="2">
        <f>I45+O45+U45+AA45+AG45+AM45+AS45+AY45+BE45</f>
        <v>0</v>
      </c>
      <c r="BJ45" s="10">
        <f>BG45+BH45-BI45</f>
        <v>0</v>
      </c>
      <c r="BK45" s="76">
        <f t="shared" si="18"/>
        <v>25</v>
      </c>
      <c r="BL45" s="209"/>
      <c r="BO45" s="206"/>
      <c r="BP45" s="2">
        <f t="shared" si="17"/>
        <v>0</v>
      </c>
    </row>
    <row r="46" spans="1:68" ht="14.25" customHeight="1" thickBot="1">
      <c r="A46" s="103"/>
      <c r="B46" s="211"/>
      <c r="C46" s="57" t="s">
        <v>154</v>
      </c>
      <c r="D46" s="5"/>
      <c r="E46" s="9"/>
      <c r="F46" s="25"/>
      <c r="G46" s="2"/>
      <c r="H46" s="2"/>
      <c r="I46" s="2"/>
      <c r="J46" s="10">
        <f t="shared" ref="J46:J60" si="19">(E46*F46+G46)*H46-I46</f>
        <v>0</v>
      </c>
      <c r="K46" s="9"/>
      <c r="L46" s="25"/>
      <c r="M46" s="2"/>
      <c r="N46" s="2"/>
      <c r="O46" s="2"/>
      <c r="P46" s="10">
        <f t="shared" ref="P46:P60" si="20">(K46*L46+M46)*N46-O46</f>
        <v>0</v>
      </c>
      <c r="Q46" s="9"/>
      <c r="R46" s="25"/>
      <c r="S46" s="2"/>
      <c r="T46" s="2"/>
      <c r="U46" s="2"/>
      <c r="V46" s="10">
        <f t="shared" ref="V46:V60" si="21">(Q46*R46+S46)*T46-U46</f>
        <v>0</v>
      </c>
      <c r="W46" s="9"/>
      <c r="X46" s="25"/>
      <c r="Y46" s="2"/>
      <c r="Z46" s="2"/>
      <c r="AA46" s="2"/>
      <c r="AB46" s="10">
        <f t="shared" ref="AB46:AB60" si="22">(W46*X46+Y46)*Z46-AA46</f>
        <v>0</v>
      </c>
      <c r="AC46" s="9"/>
      <c r="AD46" s="25"/>
      <c r="AE46" s="2"/>
      <c r="AF46" s="2"/>
      <c r="AG46" s="2"/>
      <c r="AH46" s="2">
        <f t="shared" ref="AH46:AH60" si="23">(AC46*AD46+AE46)*AF46</f>
        <v>0</v>
      </c>
      <c r="AI46" s="9"/>
      <c r="AJ46" s="25"/>
      <c r="AK46" s="2"/>
      <c r="AL46" s="2"/>
      <c r="AM46" s="2"/>
      <c r="AN46" s="2">
        <f t="shared" ref="AN46:AN60" si="24">(AI46*AJ46+AK46)*AL46-AM46</f>
        <v>0</v>
      </c>
      <c r="AO46" s="9"/>
      <c r="AP46" s="25"/>
      <c r="AQ46" s="2"/>
      <c r="AR46" s="2"/>
      <c r="AS46" s="2"/>
      <c r="AT46" s="5">
        <f t="shared" ref="AT46:AT60" si="25">(AO46*AP46+AQ46)*AR46-AS46</f>
        <v>0</v>
      </c>
      <c r="AU46" s="9"/>
      <c r="AV46" s="2"/>
      <c r="AW46" s="2"/>
      <c r="AX46" s="2"/>
      <c r="AY46" s="2"/>
      <c r="AZ46" s="10">
        <f t="shared" ref="AZ46:AZ60" si="26">(AU46*AV46+AW46)*AX46-AY46</f>
        <v>0</v>
      </c>
      <c r="BA46" s="25"/>
      <c r="BB46" s="25"/>
      <c r="BC46" s="2"/>
      <c r="BD46" s="2"/>
      <c r="BE46" s="2"/>
      <c r="BF46" s="5">
        <f t="shared" ref="BF46:BF60" si="27">(BA46*BB46+BC46)*BD46-BE46</f>
        <v>0</v>
      </c>
      <c r="BG46" s="122">
        <f t="shared" ref="BG46:BG60" si="28">E46*F46*H46+K46*L46*N46+Q46*R46*T46+W46*X46*Z46+AC46*AD46*AF46+AI46*AJ46*AL46+AO46*AP46*AR46+AU46*AV46*AX46+BA46*BB46*BD46</f>
        <v>0</v>
      </c>
      <c r="BH46" s="2">
        <f t="shared" ref="BH46:BH60" si="29">G46*H46+M46*N46+S46*T46+Y46*Z46+AE46*AF46+AK46*AL46+AQ46*AR46+AW46*AX46+BC46*BD46</f>
        <v>0</v>
      </c>
      <c r="BI46" s="2">
        <f t="shared" ref="BI46:BI60" si="30">I46+O46+U46+AA46+AG46+AM46+AS46+AY46+BE46</f>
        <v>0</v>
      </c>
      <c r="BJ46" s="10">
        <f t="shared" ref="BJ46:BJ60" si="31">BG46+BH46-BI46</f>
        <v>0</v>
      </c>
      <c r="BK46" s="76">
        <f t="shared" si="18"/>
        <v>25</v>
      </c>
      <c r="BL46" s="209"/>
      <c r="BO46" s="206"/>
      <c r="BP46" s="2">
        <f t="shared" si="17"/>
        <v>0</v>
      </c>
    </row>
    <row r="47" spans="1:68" ht="14.25" customHeight="1" thickBot="1">
      <c r="A47" s="103"/>
      <c r="B47" s="211"/>
      <c r="C47" s="57" t="s">
        <v>155</v>
      </c>
      <c r="D47" s="5"/>
      <c r="E47" s="9"/>
      <c r="F47" s="25"/>
      <c r="G47" s="2"/>
      <c r="H47" s="2"/>
      <c r="I47" s="2"/>
      <c r="J47" s="10">
        <f t="shared" si="19"/>
        <v>0</v>
      </c>
      <c r="K47" s="9"/>
      <c r="L47" s="25"/>
      <c r="M47" s="2"/>
      <c r="N47" s="2"/>
      <c r="O47" s="2"/>
      <c r="P47" s="10">
        <f t="shared" si="20"/>
        <v>0</v>
      </c>
      <c r="Q47" s="9"/>
      <c r="R47" s="25"/>
      <c r="S47" s="2"/>
      <c r="T47" s="2"/>
      <c r="U47" s="2"/>
      <c r="V47" s="10">
        <f t="shared" si="21"/>
        <v>0</v>
      </c>
      <c r="W47" s="9"/>
      <c r="X47" s="25"/>
      <c r="Y47" s="2"/>
      <c r="Z47" s="2"/>
      <c r="AA47" s="2"/>
      <c r="AB47" s="10">
        <f t="shared" si="22"/>
        <v>0</v>
      </c>
      <c r="AC47" s="9"/>
      <c r="AD47" s="25"/>
      <c r="AE47" s="2"/>
      <c r="AF47" s="2"/>
      <c r="AG47" s="2"/>
      <c r="AH47" s="2">
        <f t="shared" si="23"/>
        <v>0</v>
      </c>
      <c r="AI47" s="9"/>
      <c r="AJ47" s="25"/>
      <c r="AK47" s="2"/>
      <c r="AL47" s="2"/>
      <c r="AM47" s="2"/>
      <c r="AN47" s="2">
        <f t="shared" si="24"/>
        <v>0</v>
      </c>
      <c r="AO47" s="9"/>
      <c r="AP47" s="25"/>
      <c r="AQ47" s="2"/>
      <c r="AR47" s="2"/>
      <c r="AS47" s="2"/>
      <c r="AT47" s="5">
        <f t="shared" si="25"/>
        <v>0</v>
      </c>
      <c r="AU47" s="9"/>
      <c r="AV47" s="2"/>
      <c r="AW47" s="2"/>
      <c r="AX47" s="2"/>
      <c r="AY47" s="2"/>
      <c r="AZ47" s="10">
        <f t="shared" si="26"/>
        <v>0</v>
      </c>
      <c r="BA47" s="25"/>
      <c r="BB47" s="25"/>
      <c r="BC47" s="2"/>
      <c r="BD47" s="2"/>
      <c r="BE47" s="2"/>
      <c r="BF47" s="5">
        <f t="shared" si="27"/>
        <v>0</v>
      </c>
      <c r="BG47" s="122">
        <f t="shared" si="28"/>
        <v>0</v>
      </c>
      <c r="BH47" s="2">
        <f t="shared" si="29"/>
        <v>0</v>
      </c>
      <c r="BI47" s="2">
        <f t="shared" si="30"/>
        <v>0</v>
      </c>
      <c r="BJ47" s="10">
        <f t="shared" si="31"/>
        <v>0</v>
      </c>
      <c r="BK47" s="76">
        <f t="shared" si="18"/>
        <v>25</v>
      </c>
      <c r="BL47" s="209"/>
      <c r="BO47" s="206"/>
      <c r="BP47" s="2">
        <f t="shared" si="17"/>
        <v>0</v>
      </c>
    </row>
    <row r="48" spans="1:68" ht="14.25" customHeight="1" thickBot="1">
      <c r="A48" s="103"/>
      <c r="B48" s="211"/>
      <c r="C48" s="57" t="s">
        <v>156</v>
      </c>
      <c r="D48" s="5"/>
      <c r="E48" s="9"/>
      <c r="F48" s="25"/>
      <c r="G48" s="2"/>
      <c r="H48" s="2"/>
      <c r="I48" s="2"/>
      <c r="J48" s="10">
        <f t="shared" si="19"/>
        <v>0</v>
      </c>
      <c r="K48" s="9"/>
      <c r="L48" s="25"/>
      <c r="M48" s="2"/>
      <c r="N48" s="2"/>
      <c r="O48" s="2"/>
      <c r="P48" s="10">
        <f t="shared" si="20"/>
        <v>0</v>
      </c>
      <c r="Q48" s="9"/>
      <c r="R48" s="25"/>
      <c r="S48" s="2"/>
      <c r="T48" s="2"/>
      <c r="U48" s="2"/>
      <c r="V48" s="10">
        <f t="shared" si="21"/>
        <v>0</v>
      </c>
      <c r="W48" s="9"/>
      <c r="X48" s="25"/>
      <c r="Y48" s="2"/>
      <c r="Z48" s="2"/>
      <c r="AA48" s="2"/>
      <c r="AB48" s="10">
        <f t="shared" si="22"/>
        <v>0</v>
      </c>
      <c r="AC48" s="9"/>
      <c r="AD48" s="25"/>
      <c r="AE48" s="2"/>
      <c r="AF48" s="2"/>
      <c r="AG48" s="2"/>
      <c r="AH48" s="2">
        <f t="shared" si="23"/>
        <v>0</v>
      </c>
      <c r="AI48" s="9"/>
      <c r="AJ48" s="25"/>
      <c r="AK48" s="2"/>
      <c r="AL48" s="2"/>
      <c r="AM48" s="2"/>
      <c r="AN48" s="2">
        <f t="shared" si="24"/>
        <v>0</v>
      </c>
      <c r="AO48" s="9"/>
      <c r="AP48" s="25"/>
      <c r="AQ48" s="2"/>
      <c r="AR48" s="2"/>
      <c r="AS48" s="2"/>
      <c r="AT48" s="5">
        <f t="shared" si="25"/>
        <v>0</v>
      </c>
      <c r="AU48" s="9"/>
      <c r="AV48" s="2"/>
      <c r="AW48" s="2"/>
      <c r="AX48" s="2"/>
      <c r="AY48" s="2"/>
      <c r="AZ48" s="10">
        <f t="shared" si="26"/>
        <v>0</v>
      </c>
      <c r="BA48" s="25"/>
      <c r="BB48" s="25"/>
      <c r="BC48" s="2"/>
      <c r="BD48" s="2"/>
      <c r="BE48" s="2"/>
      <c r="BF48" s="5">
        <f t="shared" si="27"/>
        <v>0</v>
      </c>
      <c r="BG48" s="122">
        <f t="shared" si="28"/>
        <v>0</v>
      </c>
      <c r="BH48" s="2">
        <f t="shared" si="29"/>
        <v>0</v>
      </c>
      <c r="BI48" s="2">
        <f t="shared" si="30"/>
        <v>0</v>
      </c>
      <c r="BJ48" s="10">
        <f t="shared" si="31"/>
        <v>0</v>
      </c>
      <c r="BK48" s="76">
        <f t="shared" si="18"/>
        <v>25</v>
      </c>
      <c r="BL48" s="209"/>
      <c r="BO48" s="206"/>
      <c r="BP48" s="2">
        <f t="shared" si="17"/>
        <v>0</v>
      </c>
    </row>
    <row r="49" spans="1:68" ht="14.25" customHeight="1" thickBot="1">
      <c r="A49" s="103"/>
      <c r="B49" s="211"/>
      <c r="C49" s="57" t="s">
        <v>157</v>
      </c>
      <c r="D49" s="5"/>
      <c r="E49" s="9"/>
      <c r="F49" s="25"/>
      <c r="G49" s="2"/>
      <c r="H49" s="2"/>
      <c r="I49" s="2"/>
      <c r="J49" s="10">
        <f t="shared" si="19"/>
        <v>0</v>
      </c>
      <c r="K49" s="9"/>
      <c r="L49" s="25"/>
      <c r="M49" s="2"/>
      <c r="N49" s="2"/>
      <c r="O49" s="2"/>
      <c r="P49" s="10">
        <f t="shared" si="20"/>
        <v>0</v>
      </c>
      <c r="Q49" s="9"/>
      <c r="R49" s="25"/>
      <c r="S49" s="2"/>
      <c r="T49" s="2"/>
      <c r="U49" s="2"/>
      <c r="V49" s="10">
        <f t="shared" si="21"/>
        <v>0</v>
      </c>
      <c r="W49" s="9"/>
      <c r="X49" s="25"/>
      <c r="Y49" s="2"/>
      <c r="Z49" s="2"/>
      <c r="AA49" s="2"/>
      <c r="AB49" s="10">
        <f t="shared" si="22"/>
        <v>0</v>
      </c>
      <c r="AC49" s="9"/>
      <c r="AD49" s="25"/>
      <c r="AE49" s="2"/>
      <c r="AF49" s="2"/>
      <c r="AG49" s="2"/>
      <c r="AH49" s="2">
        <f t="shared" si="23"/>
        <v>0</v>
      </c>
      <c r="AI49" s="9"/>
      <c r="AJ49" s="25"/>
      <c r="AK49" s="2"/>
      <c r="AL49" s="2"/>
      <c r="AM49" s="2"/>
      <c r="AN49" s="2">
        <f t="shared" si="24"/>
        <v>0</v>
      </c>
      <c r="AO49" s="9"/>
      <c r="AP49" s="25"/>
      <c r="AQ49" s="2"/>
      <c r="AR49" s="2"/>
      <c r="AS49" s="2"/>
      <c r="AT49" s="5">
        <f t="shared" si="25"/>
        <v>0</v>
      </c>
      <c r="AU49" s="9"/>
      <c r="AV49" s="2"/>
      <c r="AW49" s="2"/>
      <c r="AX49" s="2"/>
      <c r="AY49" s="2"/>
      <c r="AZ49" s="10">
        <f t="shared" si="26"/>
        <v>0</v>
      </c>
      <c r="BA49" s="25"/>
      <c r="BB49" s="25"/>
      <c r="BC49" s="2"/>
      <c r="BD49" s="2"/>
      <c r="BE49" s="2"/>
      <c r="BF49" s="5">
        <f t="shared" si="27"/>
        <v>0</v>
      </c>
      <c r="BG49" s="122">
        <f t="shared" si="28"/>
        <v>0</v>
      </c>
      <c r="BH49" s="2">
        <f t="shared" si="29"/>
        <v>0</v>
      </c>
      <c r="BI49" s="2">
        <f t="shared" si="30"/>
        <v>0</v>
      </c>
      <c r="BJ49" s="10">
        <f t="shared" si="31"/>
        <v>0</v>
      </c>
      <c r="BK49" s="76">
        <f t="shared" si="18"/>
        <v>25</v>
      </c>
      <c r="BL49" s="209"/>
      <c r="BO49" s="206"/>
      <c r="BP49" s="2">
        <f t="shared" si="17"/>
        <v>0</v>
      </c>
    </row>
    <row r="50" spans="1:68" ht="14.25" customHeight="1" thickBot="1">
      <c r="A50" s="103"/>
      <c r="B50" s="211"/>
      <c r="C50" s="57" t="s">
        <v>158</v>
      </c>
      <c r="D50" s="5"/>
      <c r="E50" s="9"/>
      <c r="F50" s="25"/>
      <c r="G50" s="2"/>
      <c r="H50" s="2"/>
      <c r="I50" s="2"/>
      <c r="J50" s="10">
        <f t="shared" si="19"/>
        <v>0</v>
      </c>
      <c r="K50" s="9"/>
      <c r="L50" s="25"/>
      <c r="M50" s="2"/>
      <c r="N50" s="2"/>
      <c r="O50" s="2"/>
      <c r="P50" s="10">
        <f t="shared" si="20"/>
        <v>0</v>
      </c>
      <c r="Q50" s="9"/>
      <c r="R50" s="25"/>
      <c r="S50" s="2"/>
      <c r="T50" s="2"/>
      <c r="U50" s="2"/>
      <c r="V50" s="10">
        <f t="shared" si="21"/>
        <v>0</v>
      </c>
      <c r="W50" s="9"/>
      <c r="X50" s="25"/>
      <c r="Y50" s="2"/>
      <c r="Z50" s="2"/>
      <c r="AA50" s="2"/>
      <c r="AB50" s="10">
        <f t="shared" si="22"/>
        <v>0</v>
      </c>
      <c r="AC50" s="9"/>
      <c r="AD50" s="25"/>
      <c r="AE50" s="2"/>
      <c r="AF50" s="2"/>
      <c r="AG50" s="2"/>
      <c r="AH50" s="2">
        <f t="shared" si="23"/>
        <v>0</v>
      </c>
      <c r="AI50" s="9"/>
      <c r="AJ50" s="25"/>
      <c r="AK50" s="2"/>
      <c r="AL50" s="2"/>
      <c r="AM50" s="2"/>
      <c r="AN50" s="2">
        <f t="shared" si="24"/>
        <v>0</v>
      </c>
      <c r="AO50" s="9"/>
      <c r="AP50" s="25"/>
      <c r="AQ50" s="2"/>
      <c r="AR50" s="2"/>
      <c r="AS50" s="2"/>
      <c r="AT50" s="5">
        <f t="shared" si="25"/>
        <v>0</v>
      </c>
      <c r="AU50" s="9"/>
      <c r="AV50" s="2"/>
      <c r="AW50" s="2"/>
      <c r="AX50" s="2"/>
      <c r="AY50" s="2"/>
      <c r="AZ50" s="10">
        <f t="shared" si="26"/>
        <v>0</v>
      </c>
      <c r="BA50" s="25"/>
      <c r="BB50" s="25"/>
      <c r="BC50" s="2"/>
      <c r="BD50" s="2"/>
      <c r="BE50" s="2"/>
      <c r="BF50" s="5">
        <f t="shared" si="27"/>
        <v>0</v>
      </c>
      <c r="BG50" s="122">
        <f t="shared" si="28"/>
        <v>0</v>
      </c>
      <c r="BH50" s="2">
        <f t="shared" si="29"/>
        <v>0</v>
      </c>
      <c r="BI50" s="2">
        <f t="shared" si="30"/>
        <v>0</v>
      </c>
      <c r="BJ50" s="10">
        <f t="shared" si="31"/>
        <v>0</v>
      </c>
      <c r="BK50" s="76">
        <f t="shared" si="18"/>
        <v>25</v>
      </c>
      <c r="BL50" s="209"/>
      <c r="BO50" s="206"/>
      <c r="BP50" s="2">
        <f t="shared" si="17"/>
        <v>0</v>
      </c>
    </row>
    <row r="51" spans="1:68" ht="14.25" customHeight="1" thickBot="1">
      <c r="A51" s="103"/>
      <c r="B51" s="211"/>
      <c r="C51" s="57" t="s">
        <v>159</v>
      </c>
      <c r="D51" s="5"/>
      <c r="E51" s="9"/>
      <c r="F51" s="25"/>
      <c r="G51" s="2"/>
      <c r="H51" s="2"/>
      <c r="I51" s="2"/>
      <c r="J51" s="10">
        <f t="shared" si="19"/>
        <v>0</v>
      </c>
      <c r="K51" s="9"/>
      <c r="L51" s="25"/>
      <c r="M51" s="2"/>
      <c r="N51" s="2"/>
      <c r="O51" s="2"/>
      <c r="P51" s="10">
        <f t="shared" si="20"/>
        <v>0</v>
      </c>
      <c r="Q51" s="9"/>
      <c r="R51" s="25"/>
      <c r="S51" s="2"/>
      <c r="T51" s="2"/>
      <c r="U51" s="2"/>
      <c r="V51" s="10">
        <f t="shared" si="21"/>
        <v>0</v>
      </c>
      <c r="W51" s="9"/>
      <c r="X51" s="25"/>
      <c r="Y51" s="2"/>
      <c r="Z51" s="2"/>
      <c r="AA51" s="2"/>
      <c r="AB51" s="10">
        <f t="shared" si="22"/>
        <v>0</v>
      </c>
      <c r="AC51" s="9"/>
      <c r="AD51" s="25"/>
      <c r="AE51" s="2"/>
      <c r="AF51" s="2"/>
      <c r="AG51" s="2"/>
      <c r="AH51" s="2">
        <f t="shared" si="23"/>
        <v>0</v>
      </c>
      <c r="AI51" s="9"/>
      <c r="AJ51" s="25"/>
      <c r="AK51" s="2"/>
      <c r="AL51" s="2"/>
      <c r="AM51" s="2"/>
      <c r="AN51" s="2">
        <f t="shared" si="24"/>
        <v>0</v>
      </c>
      <c r="AO51" s="9"/>
      <c r="AP51" s="25"/>
      <c r="AQ51" s="2"/>
      <c r="AR51" s="2"/>
      <c r="AS51" s="2"/>
      <c r="AT51" s="5">
        <f t="shared" si="25"/>
        <v>0</v>
      </c>
      <c r="AU51" s="9"/>
      <c r="AV51" s="2"/>
      <c r="AW51" s="2"/>
      <c r="AX51" s="2"/>
      <c r="AY51" s="2"/>
      <c r="AZ51" s="10">
        <f t="shared" si="26"/>
        <v>0</v>
      </c>
      <c r="BA51" s="25"/>
      <c r="BB51" s="25"/>
      <c r="BC51" s="2"/>
      <c r="BD51" s="2"/>
      <c r="BE51" s="2"/>
      <c r="BF51" s="5">
        <f t="shared" si="27"/>
        <v>0</v>
      </c>
      <c r="BG51" s="122">
        <f t="shared" si="28"/>
        <v>0</v>
      </c>
      <c r="BH51" s="2">
        <f t="shared" si="29"/>
        <v>0</v>
      </c>
      <c r="BI51" s="2">
        <f t="shared" si="30"/>
        <v>0</v>
      </c>
      <c r="BJ51" s="10">
        <f t="shared" si="31"/>
        <v>0</v>
      </c>
      <c r="BK51" s="76">
        <f t="shared" si="18"/>
        <v>25</v>
      </c>
      <c r="BL51" s="209"/>
      <c r="BO51" s="206"/>
      <c r="BP51" s="2">
        <f t="shared" si="17"/>
        <v>0</v>
      </c>
    </row>
    <row r="52" spans="1:68" ht="14.25" customHeight="1" thickBot="1">
      <c r="A52" s="103"/>
      <c r="B52" s="211"/>
      <c r="C52" s="57" t="s">
        <v>160</v>
      </c>
      <c r="D52" s="5"/>
      <c r="E52" s="9"/>
      <c r="F52" s="25"/>
      <c r="G52" s="2"/>
      <c r="H52" s="2"/>
      <c r="I52" s="2"/>
      <c r="J52" s="10">
        <f t="shared" si="19"/>
        <v>0</v>
      </c>
      <c r="K52" s="9"/>
      <c r="L52" s="25"/>
      <c r="M52" s="2"/>
      <c r="N52" s="2"/>
      <c r="O52" s="2"/>
      <c r="P52" s="10">
        <f t="shared" si="20"/>
        <v>0</v>
      </c>
      <c r="Q52" s="9"/>
      <c r="R52" s="25"/>
      <c r="S52" s="2"/>
      <c r="T52" s="2"/>
      <c r="U52" s="2"/>
      <c r="V52" s="10">
        <f t="shared" si="21"/>
        <v>0</v>
      </c>
      <c r="W52" s="9"/>
      <c r="X52" s="25"/>
      <c r="Y52" s="2"/>
      <c r="Z52" s="2"/>
      <c r="AA52" s="2"/>
      <c r="AB52" s="10">
        <f t="shared" si="22"/>
        <v>0</v>
      </c>
      <c r="AC52" s="9"/>
      <c r="AD52" s="25"/>
      <c r="AE52" s="2"/>
      <c r="AF52" s="2"/>
      <c r="AG52" s="2"/>
      <c r="AH52" s="2">
        <f t="shared" si="23"/>
        <v>0</v>
      </c>
      <c r="AI52" s="9"/>
      <c r="AJ52" s="25"/>
      <c r="AK52" s="2"/>
      <c r="AL52" s="2"/>
      <c r="AM52" s="2"/>
      <c r="AN52" s="2">
        <f t="shared" si="24"/>
        <v>0</v>
      </c>
      <c r="AO52" s="9"/>
      <c r="AP52" s="25"/>
      <c r="AQ52" s="2"/>
      <c r="AR52" s="2"/>
      <c r="AS52" s="2"/>
      <c r="AT52" s="5">
        <f t="shared" si="25"/>
        <v>0</v>
      </c>
      <c r="AU52" s="9"/>
      <c r="AV52" s="2"/>
      <c r="AW52" s="2"/>
      <c r="AX52" s="2"/>
      <c r="AY52" s="2"/>
      <c r="AZ52" s="10">
        <f t="shared" si="26"/>
        <v>0</v>
      </c>
      <c r="BA52" s="25"/>
      <c r="BB52" s="25"/>
      <c r="BC52" s="2"/>
      <c r="BD52" s="2"/>
      <c r="BE52" s="2"/>
      <c r="BF52" s="5">
        <f t="shared" si="27"/>
        <v>0</v>
      </c>
      <c r="BG52" s="122">
        <f t="shared" si="28"/>
        <v>0</v>
      </c>
      <c r="BH52" s="2">
        <f t="shared" si="29"/>
        <v>0</v>
      </c>
      <c r="BI52" s="2">
        <f t="shared" si="30"/>
        <v>0</v>
      </c>
      <c r="BJ52" s="10">
        <f t="shared" si="31"/>
        <v>0</v>
      </c>
      <c r="BK52" s="76">
        <f t="shared" si="18"/>
        <v>25</v>
      </c>
      <c r="BL52" s="209"/>
      <c r="BO52" s="206"/>
      <c r="BP52" s="2">
        <f t="shared" si="17"/>
        <v>0</v>
      </c>
    </row>
    <row r="53" spans="1:68" ht="14.25" customHeight="1" thickBot="1">
      <c r="A53" s="103"/>
      <c r="B53" s="211"/>
      <c r="C53" s="57" t="s">
        <v>161</v>
      </c>
      <c r="D53" s="5"/>
      <c r="E53" s="9"/>
      <c r="F53" s="25"/>
      <c r="G53" s="2"/>
      <c r="H53" s="2"/>
      <c r="I53" s="2"/>
      <c r="J53" s="10">
        <f t="shared" si="19"/>
        <v>0</v>
      </c>
      <c r="K53" s="9"/>
      <c r="L53" s="25"/>
      <c r="M53" s="2"/>
      <c r="N53" s="2"/>
      <c r="O53" s="2"/>
      <c r="P53" s="10">
        <f t="shared" si="20"/>
        <v>0</v>
      </c>
      <c r="Q53" s="9"/>
      <c r="R53" s="25"/>
      <c r="S53" s="2"/>
      <c r="T53" s="2"/>
      <c r="U53" s="2"/>
      <c r="V53" s="10">
        <f t="shared" si="21"/>
        <v>0</v>
      </c>
      <c r="W53" s="9"/>
      <c r="X53" s="25"/>
      <c r="Y53" s="2"/>
      <c r="Z53" s="2"/>
      <c r="AA53" s="2"/>
      <c r="AB53" s="10">
        <f t="shared" si="22"/>
        <v>0</v>
      </c>
      <c r="AC53" s="9"/>
      <c r="AD53" s="25"/>
      <c r="AE53" s="2"/>
      <c r="AF53" s="2"/>
      <c r="AG53" s="2"/>
      <c r="AH53" s="2">
        <f t="shared" si="23"/>
        <v>0</v>
      </c>
      <c r="AI53" s="9"/>
      <c r="AJ53" s="25"/>
      <c r="AK53" s="2"/>
      <c r="AL53" s="2"/>
      <c r="AM53" s="2"/>
      <c r="AN53" s="2">
        <f t="shared" si="24"/>
        <v>0</v>
      </c>
      <c r="AO53" s="9"/>
      <c r="AP53" s="25"/>
      <c r="AQ53" s="2"/>
      <c r="AR53" s="2"/>
      <c r="AS53" s="2"/>
      <c r="AT53" s="5">
        <f t="shared" si="25"/>
        <v>0</v>
      </c>
      <c r="AU53" s="9"/>
      <c r="AV53" s="2"/>
      <c r="AW53" s="2"/>
      <c r="AX53" s="2"/>
      <c r="AY53" s="2"/>
      <c r="AZ53" s="10">
        <f t="shared" si="26"/>
        <v>0</v>
      </c>
      <c r="BA53" s="25"/>
      <c r="BB53" s="25"/>
      <c r="BC53" s="2"/>
      <c r="BD53" s="2"/>
      <c r="BE53" s="2"/>
      <c r="BF53" s="5">
        <f t="shared" si="27"/>
        <v>0</v>
      </c>
      <c r="BG53" s="122">
        <f t="shared" si="28"/>
        <v>0</v>
      </c>
      <c r="BH53" s="2">
        <f t="shared" si="29"/>
        <v>0</v>
      </c>
      <c r="BI53" s="2">
        <f t="shared" si="30"/>
        <v>0</v>
      </c>
      <c r="BJ53" s="10">
        <f t="shared" si="31"/>
        <v>0</v>
      </c>
      <c r="BK53" s="76">
        <f t="shared" si="18"/>
        <v>25</v>
      </c>
      <c r="BL53" s="209"/>
      <c r="BO53" s="206"/>
      <c r="BP53" s="2">
        <f t="shared" si="17"/>
        <v>0</v>
      </c>
    </row>
    <row r="54" spans="1:68" ht="14.25" customHeight="1" thickBot="1">
      <c r="A54" s="103"/>
      <c r="B54" s="211"/>
      <c r="C54" s="57" t="s">
        <v>162</v>
      </c>
      <c r="D54" s="5"/>
      <c r="E54" s="9"/>
      <c r="F54" s="25"/>
      <c r="G54" s="2"/>
      <c r="H54" s="2"/>
      <c r="I54" s="2"/>
      <c r="J54" s="10">
        <f t="shared" si="19"/>
        <v>0</v>
      </c>
      <c r="K54" s="9"/>
      <c r="L54" s="25"/>
      <c r="M54" s="2"/>
      <c r="N54" s="2"/>
      <c r="O54" s="2"/>
      <c r="P54" s="10">
        <f t="shared" si="20"/>
        <v>0</v>
      </c>
      <c r="Q54" s="9"/>
      <c r="R54" s="25"/>
      <c r="S54" s="2"/>
      <c r="T54" s="2"/>
      <c r="U54" s="2"/>
      <c r="V54" s="10">
        <f t="shared" si="21"/>
        <v>0</v>
      </c>
      <c r="W54" s="9"/>
      <c r="X54" s="25"/>
      <c r="Y54" s="2"/>
      <c r="Z54" s="2"/>
      <c r="AA54" s="2"/>
      <c r="AB54" s="10">
        <f t="shared" si="22"/>
        <v>0</v>
      </c>
      <c r="AC54" s="9"/>
      <c r="AD54" s="25"/>
      <c r="AE54" s="2"/>
      <c r="AF54" s="2"/>
      <c r="AG54" s="2"/>
      <c r="AH54" s="2">
        <f t="shared" si="23"/>
        <v>0</v>
      </c>
      <c r="AI54" s="9"/>
      <c r="AJ54" s="25"/>
      <c r="AK54" s="2"/>
      <c r="AL54" s="2"/>
      <c r="AM54" s="2"/>
      <c r="AN54" s="2">
        <f t="shared" si="24"/>
        <v>0</v>
      </c>
      <c r="AO54" s="9"/>
      <c r="AP54" s="25"/>
      <c r="AQ54" s="2"/>
      <c r="AR54" s="2"/>
      <c r="AS54" s="2"/>
      <c r="AT54" s="5">
        <f t="shared" si="25"/>
        <v>0</v>
      </c>
      <c r="AU54" s="9"/>
      <c r="AV54" s="2"/>
      <c r="AW54" s="2"/>
      <c r="AX54" s="2"/>
      <c r="AY54" s="2"/>
      <c r="AZ54" s="10">
        <f t="shared" si="26"/>
        <v>0</v>
      </c>
      <c r="BA54" s="25"/>
      <c r="BB54" s="25"/>
      <c r="BC54" s="2"/>
      <c r="BD54" s="2"/>
      <c r="BE54" s="2"/>
      <c r="BF54" s="5">
        <f t="shared" si="27"/>
        <v>0</v>
      </c>
      <c r="BG54" s="122">
        <f t="shared" si="28"/>
        <v>0</v>
      </c>
      <c r="BH54" s="2">
        <f t="shared" si="29"/>
        <v>0</v>
      </c>
      <c r="BI54" s="2">
        <f t="shared" si="30"/>
        <v>0</v>
      </c>
      <c r="BJ54" s="10">
        <f t="shared" si="31"/>
        <v>0</v>
      </c>
      <c r="BK54" s="76">
        <f t="shared" si="18"/>
        <v>25</v>
      </c>
      <c r="BL54" s="209"/>
      <c r="BO54" s="206"/>
      <c r="BP54" s="2">
        <f t="shared" si="17"/>
        <v>0</v>
      </c>
    </row>
    <row r="55" spans="1:68" ht="14.25" thickBot="1">
      <c r="A55" s="103"/>
      <c r="B55" s="211"/>
      <c r="C55" s="57" t="s">
        <v>163</v>
      </c>
      <c r="D55" s="5"/>
      <c r="E55" s="9"/>
      <c r="F55" s="25"/>
      <c r="G55" s="2"/>
      <c r="H55" s="2"/>
      <c r="I55" s="2"/>
      <c r="J55" s="10">
        <f t="shared" si="19"/>
        <v>0</v>
      </c>
      <c r="K55" s="9"/>
      <c r="L55" s="25"/>
      <c r="M55" s="2"/>
      <c r="N55" s="2"/>
      <c r="O55" s="2"/>
      <c r="P55" s="10">
        <f t="shared" si="20"/>
        <v>0</v>
      </c>
      <c r="Q55" s="9"/>
      <c r="R55" s="25"/>
      <c r="S55" s="2"/>
      <c r="T55" s="2"/>
      <c r="U55" s="2"/>
      <c r="V55" s="10">
        <f t="shared" si="21"/>
        <v>0</v>
      </c>
      <c r="W55" s="9"/>
      <c r="X55" s="25"/>
      <c r="Y55" s="2"/>
      <c r="Z55" s="2"/>
      <c r="AA55" s="2"/>
      <c r="AB55" s="10">
        <f t="shared" si="22"/>
        <v>0</v>
      </c>
      <c r="AC55" s="9"/>
      <c r="AD55" s="25"/>
      <c r="AE55" s="2"/>
      <c r="AF55" s="2"/>
      <c r="AG55" s="2"/>
      <c r="AH55" s="2">
        <f t="shared" si="23"/>
        <v>0</v>
      </c>
      <c r="AI55" s="9"/>
      <c r="AJ55" s="25"/>
      <c r="AK55" s="2"/>
      <c r="AL55" s="2"/>
      <c r="AM55" s="2"/>
      <c r="AN55" s="2">
        <f t="shared" si="24"/>
        <v>0</v>
      </c>
      <c r="AO55" s="9"/>
      <c r="AP55" s="25"/>
      <c r="AQ55" s="2"/>
      <c r="AR55" s="2"/>
      <c r="AS55" s="2"/>
      <c r="AT55" s="5">
        <f t="shared" si="25"/>
        <v>0</v>
      </c>
      <c r="AU55" s="9"/>
      <c r="AV55" s="2"/>
      <c r="AW55" s="2"/>
      <c r="AX55" s="2"/>
      <c r="AY55" s="2"/>
      <c r="AZ55" s="10">
        <f t="shared" si="26"/>
        <v>0</v>
      </c>
      <c r="BA55" s="25"/>
      <c r="BB55" s="25"/>
      <c r="BC55" s="2"/>
      <c r="BD55" s="2"/>
      <c r="BE55" s="2"/>
      <c r="BF55" s="5">
        <f t="shared" si="27"/>
        <v>0</v>
      </c>
      <c r="BG55" s="122">
        <f t="shared" si="28"/>
        <v>0</v>
      </c>
      <c r="BH55" s="2">
        <f t="shared" si="29"/>
        <v>0</v>
      </c>
      <c r="BI55" s="2">
        <f t="shared" si="30"/>
        <v>0</v>
      </c>
      <c r="BJ55" s="10">
        <f t="shared" si="31"/>
        <v>0</v>
      </c>
      <c r="BK55" s="76">
        <f t="shared" si="18"/>
        <v>25</v>
      </c>
      <c r="BL55" s="209"/>
      <c r="BO55" s="206"/>
      <c r="BP55" s="2">
        <f t="shared" si="17"/>
        <v>0</v>
      </c>
    </row>
    <row r="56" spans="1:68" ht="14.25" thickBot="1">
      <c r="A56" s="103"/>
      <c r="B56" s="211"/>
      <c r="C56" s="57" t="s">
        <v>164</v>
      </c>
      <c r="D56" s="5"/>
      <c r="E56" s="9"/>
      <c r="F56" s="25"/>
      <c r="G56" s="2"/>
      <c r="H56" s="2"/>
      <c r="I56" s="2"/>
      <c r="J56" s="10">
        <f t="shared" si="19"/>
        <v>0</v>
      </c>
      <c r="K56" s="9"/>
      <c r="L56" s="25"/>
      <c r="M56" s="2"/>
      <c r="N56" s="2"/>
      <c r="O56" s="2"/>
      <c r="P56" s="10">
        <f t="shared" si="20"/>
        <v>0</v>
      </c>
      <c r="Q56" s="9"/>
      <c r="R56" s="25"/>
      <c r="S56" s="2"/>
      <c r="T56" s="2"/>
      <c r="U56" s="2"/>
      <c r="V56" s="10">
        <f t="shared" si="21"/>
        <v>0</v>
      </c>
      <c r="W56" s="9"/>
      <c r="X56" s="25"/>
      <c r="Y56" s="2"/>
      <c r="Z56" s="2"/>
      <c r="AA56" s="2"/>
      <c r="AB56" s="10">
        <f t="shared" si="22"/>
        <v>0</v>
      </c>
      <c r="AC56" s="9"/>
      <c r="AD56" s="25"/>
      <c r="AE56" s="2"/>
      <c r="AF56" s="2"/>
      <c r="AG56" s="2"/>
      <c r="AH56" s="2">
        <f t="shared" si="23"/>
        <v>0</v>
      </c>
      <c r="AI56" s="9"/>
      <c r="AJ56" s="25"/>
      <c r="AK56" s="2"/>
      <c r="AL56" s="2"/>
      <c r="AM56" s="2"/>
      <c r="AN56" s="2">
        <f t="shared" si="24"/>
        <v>0</v>
      </c>
      <c r="AO56" s="9"/>
      <c r="AP56" s="25"/>
      <c r="AQ56" s="2"/>
      <c r="AR56" s="2"/>
      <c r="AS56" s="2"/>
      <c r="AT56" s="5">
        <f t="shared" si="25"/>
        <v>0</v>
      </c>
      <c r="AU56" s="9"/>
      <c r="AV56" s="2"/>
      <c r="AW56" s="2"/>
      <c r="AX56" s="2"/>
      <c r="AY56" s="2"/>
      <c r="AZ56" s="10">
        <f t="shared" si="26"/>
        <v>0</v>
      </c>
      <c r="BA56" s="25"/>
      <c r="BB56" s="25"/>
      <c r="BC56" s="2"/>
      <c r="BD56" s="2"/>
      <c r="BE56" s="2"/>
      <c r="BF56" s="5">
        <f t="shared" si="27"/>
        <v>0</v>
      </c>
      <c r="BG56" s="122">
        <f t="shared" si="28"/>
        <v>0</v>
      </c>
      <c r="BH56" s="2">
        <f t="shared" si="29"/>
        <v>0</v>
      </c>
      <c r="BI56" s="2">
        <f t="shared" si="30"/>
        <v>0</v>
      </c>
      <c r="BJ56" s="10">
        <f t="shared" si="31"/>
        <v>0</v>
      </c>
      <c r="BK56" s="76">
        <f t="shared" si="18"/>
        <v>25</v>
      </c>
      <c r="BL56" s="209"/>
      <c r="BO56" s="206"/>
      <c r="BP56" s="2">
        <f t="shared" si="17"/>
        <v>0</v>
      </c>
    </row>
    <row r="57" spans="1:68" ht="14.25" thickBot="1">
      <c r="A57" s="103"/>
      <c r="B57" s="211"/>
      <c r="C57" s="57" t="s">
        <v>165</v>
      </c>
      <c r="D57" s="5"/>
      <c r="E57" s="9"/>
      <c r="F57" s="25"/>
      <c r="G57" s="2"/>
      <c r="H57" s="2"/>
      <c r="I57" s="2"/>
      <c r="J57" s="10">
        <f t="shared" si="19"/>
        <v>0</v>
      </c>
      <c r="K57" s="9"/>
      <c r="L57" s="25"/>
      <c r="M57" s="2"/>
      <c r="N57" s="2"/>
      <c r="O57" s="2"/>
      <c r="P57" s="10">
        <f t="shared" si="20"/>
        <v>0</v>
      </c>
      <c r="Q57" s="9"/>
      <c r="R57" s="25"/>
      <c r="S57" s="2"/>
      <c r="T57" s="2"/>
      <c r="U57" s="2"/>
      <c r="V57" s="10">
        <f t="shared" si="21"/>
        <v>0</v>
      </c>
      <c r="W57" s="9"/>
      <c r="X57" s="25"/>
      <c r="Y57" s="2"/>
      <c r="Z57" s="2"/>
      <c r="AA57" s="2"/>
      <c r="AB57" s="10">
        <f t="shared" si="22"/>
        <v>0</v>
      </c>
      <c r="AC57" s="9"/>
      <c r="AD57" s="25"/>
      <c r="AE57" s="2"/>
      <c r="AF57" s="2"/>
      <c r="AG57" s="2"/>
      <c r="AH57" s="2">
        <f t="shared" si="23"/>
        <v>0</v>
      </c>
      <c r="AI57" s="9"/>
      <c r="AJ57" s="25"/>
      <c r="AK57" s="2"/>
      <c r="AL57" s="2"/>
      <c r="AM57" s="2"/>
      <c r="AN57" s="2">
        <f t="shared" si="24"/>
        <v>0</v>
      </c>
      <c r="AO57" s="9"/>
      <c r="AP57" s="25"/>
      <c r="AQ57" s="2"/>
      <c r="AR57" s="2"/>
      <c r="AS57" s="2"/>
      <c r="AT57" s="5">
        <f t="shared" si="25"/>
        <v>0</v>
      </c>
      <c r="AU57" s="9"/>
      <c r="AV57" s="2"/>
      <c r="AW57" s="2"/>
      <c r="AX57" s="2"/>
      <c r="AY57" s="2"/>
      <c r="AZ57" s="10">
        <f t="shared" si="26"/>
        <v>0</v>
      </c>
      <c r="BA57" s="25"/>
      <c r="BB57" s="25"/>
      <c r="BC57" s="2"/>
      <c r="BD57" s="2"/>
      <c r="BE57" s="2"/>
      <c r="BF57" s="5">
        <f t="shared" si="27"/>
        <v>0</v>
      </c>
      <c r="BG57" s="122">
        <f t="shared" si="28"/>
        <v>0</v>
      </c>
      <c r="BH57" s="2">
        <f t="shared" si="29"/>
        <v>0</v>
      </c>
      <c r="BI57" s="2">
        <f t="shared" si="30"/>
        <v>0</v>
      </c>
      <c r="BJ57" s="10">
        <f t="shared" si="31"/>
        <v>0</v>
      </c>
      <c r="BK57" s="76">
        <f t="shared" si="18"/>
        <v>25</v>
      </c>
      <c r="BL57" s="209"/>
      <c r="BO57" s="206"/>
      <c r="BP57" s="2">
        <f t="shared" si="17"/>
        <v>0</v>
      </c>
    </row>
    <row r="58" spans="1:68" ht="14.25" thickBot="1">
      <c r="A58" s="103"/>
      <c r="B58" s="211"/>
      <c r="C58" s="57" t="s">
        <v>166</v>
      </c>
      <c r="D58" s="5"/>
      <c r="E58" s="9"/>
      <c r="F58" s="25"/>
      <c r="G58" s="2"/>
      <c r="H58" s="2"/>
      <c r="I58" s="2"/>
      <c r="J58" s="10">
        <f t="shared" si="19"/>
        <v>0</v>
      </c>
      <c r="K58" s="9"/>
      <c r="L58" s="25"/>
      <c r="M58" s="2"/>
      <c r="N58" s="2"/>
      <c r="O58" s="2"/>
      <c r="P58" s="10">
        <f t="shared" si="20"/>
        <v>0</v>
      </c>
      <c r="Q58" s="9"/>
      <c r="R58" s="25"/>
      <c r="S58" s="2"/>
      <c r="T58" s="2"/>
      <c r="U58" s="2"/>
      <c r="V58" s="10">
        <f t="shared" si="21"/>
        <v>0</v>
      </c>
      <c r="W58" s="9"/>
      <c r="X58" s="25"/>
      <c r="Y58" s="2"/>
      <c r="Z58" s="2"/>
      <c r="AA58" s="2"/>
      <c r="AB58" s="10">
        <f t="shared" si="22"/>
        <v>0</v>
      </c>
      <c r="AC58" s="9"/>
      <c r="AD58" s="25"/>
      <c r="AE58" s="2"/>
      <c r="AF58" s="2"/>
      <c r="AG58" s="2"/>
      <c r="AH58" s="2">
        <f t="shared" si="23"/>
        <v>0</v>
      </c>
      <c r="AI58" s="9"/>
      <c r="AJ58" s="25"/>
      <c r="AK58" s="2"/>
      <c r="AL58" s="2"/>
      <c r="AM58" s="2"/>
      <c r="AN58" s="2">
        <f t="shared" si="24"/>
        <v>0</v>
      </c>
      <c r="AO58" s="9"/>
      <c r="AP58" s="25"/>
      <c r="AQ58" s="2"/>
      <c r="AR58" s="2"/>
      <c r="AS58" s="2"/>
      <c r="AT58" s="5">
        <f t="shared" si="25"/>
        <v>0</v>
      </c>
      <c r="AU58" s="9"/>
      <c r="AV58" s="2"/>
      <c r="AW58" s="2"/>
      <c r="AX58" s="2"/>
      <c r="AY58" s="2"/>
      <c r="AZ58" s="10">
        <f t="shared" si="26"/>
        <v>0</v>
      </c>
      <c r="BA58" s="25"/>
      <c r="BB58" s="25"/>
      <c r="BC58" s="2"/>
      <c r="BD58" s="2"/>
      <c r="BE58" s="2"/>
      <c r="BF58" s="5">
        <f t="shared" si="27"/>
        <v>0</v>
      </c>
      <c r="BG58" s="122">
        <f t="shared" si="28"/>
        <v>0</v>
      </c>
      <c r="BH58" s="2">
        <f t="shared" si="29"/>
        <v>0</v>
      </c>
      <c r="BI58" s="2">
        <f t="shared" si="30"/>
        <v>0</v>
      </c>
      <c r="BJ58" s="10">
        <f t="shared" si="31"/>
        <v>0</v>
      </c>
      <c r="BK58" s="76">
        <f t="shared" si="18"/>
        <v>25</v>
      </c>
      <c r="BL58" s="209"/>
      <c r="BO58" s="206"/>
      <c r="BP58" s="2">
        <f t="shared" si="17"/>
        <v>0</v>
      </c>
    </row>
    <row r="59" spans="1:68" ht="14.25" thickBot="1">
      <c r="A59" s="103"/>
      <c r="B59" s="211"/>
      <c r="C59" s="57" t="s">
        <v>167</v>
      </c>
      <c r="D59" s="5"/>
      <c r="E59" s="9"/>
      <c r="F59" s="25"/>
      <c r="G59" s="2"/>
      <c r="H59" s="2"/>
      <c r="I59" s="2"/>
      <c r="J59" s="10">
        <f t="shared" si="19"/>
        <v>0</v>
      </c>
      <c r="K59" s="9"/>
      <c r="L59" s="25"/>
      <c r="M59" s="2"/>
      <c r="N59" s="2"/>
      <c r="O59" s="2"/>
      <c r="P59" s="10">
        <f t="shared" si="20"/>
        <v>0</v>
      </c>
      <c r="Q59" s="9"/>
      <c r="R59" s="25"/>
      <c r="S59" s="2"/>
      <c r="T59" s="2"/>
      <c r="U59" s="2"/>
      <c r="V59" s="10">
        <f t="shared" si="21"/>
        <v>0</v>
      </c>
      <c r="W59" s="9"/>
      <c r="X59" s="25"/>
      <c r="Y59" s="2"/>
      <c r="Z59" s="2"/>
      <c r="AA59" s="2"/>
      <c r="AB59" s="10">
        <f t="shared" si="22"/>
        <v>0</v>
      </c>
      <c r="AC59" s="9"/>
      <c r="AD59" s="25"/>
      <c r="AE59" s="2"/>
      <c r="AF59" s="2"/>
      <c r="AG59" s="2"/>
      <c r="AH59" s="2">
        <f t="shared" si="23"/>
        <v>0</v>
      </c>
      <c r="AI59" s="9"/>
      <c r="AJ59" s="25"/>
      <c r="AK59" s="2"/>
      <c r="AL59" s="2"/>
      <c r="AM59" s="2"/>
      <c r="AN59" s="2">
        <f t="shared" si="24"/>
        <v>0</v>
      </c>
      <c r="AO59" s="9"/>
      <c r="AP59" s="25"/>
      <c r="AQ59" s="2"/>
      <c r="AR59" s="2"/>
      <c r="AS59" s="2"/>
      <c r="AT59" s="5">
        <f t="shared" si="25"/>
        <v>0</v>
      </c>
      <c r="AU59" s="9"/>
      <c r="AV59" s="2"/>
      <c r="AW59" s="2"/>
      <c r="AX59" s="2"/>
      <c r="AY59" s="2"/>
      <c r="AZ59" s="10">
        <f t="shared" si="26"/>
        <v>0</v>
      </c>
      <c r="BA59" s="25"/>
      <c r="BB59" s="25"/>
      <c r="BC59" s="2"/>
      <c r="BD59" s="2"/>
      <c r="BE59" s="2"/>
      <c r="BF59" s="5">
        <f t="shared" si="27"/>
        <v>0</v>
      </c>
      <c r="BG59" s="122">
        <f t="shared" si="28"/>
        <v>0</v>
      </c>
      <c r="BH59" s="2">
        <f t="shared" si="29"/>
        <v>0</v>
      </c>
      <c r="BI59" s="2">
        <f>I59+O59+U59+AA59+AG59+AM59+AS59+AY59+BE59</f>
        <v>0</v>
      </c>
      <c r="BJ59" s="10">
        <f t="shared" si="31"/>
        <v>0</v>
      </c>
      <c r="BK59" s="76">
        <f t="shared" si="18"/>
        <v>25</v>
      </c>
      <c r="BL59" s="209"/>
      <c r="BO59" s="206"/>
      <c r="BP59" s="2">
        <f t="shared" si="17"/>
        <v>0</v>
      </c>
    </row>
    <row r="60" spans="1:68" ht="14.25" thickBot="1">
      <c r="A60" s="103"/>
      <c r="B60" s="211"/>
      <c r="C60" s="57" t="s">
        <v>168</v>
      </c>
      <c r="D60" s="5"/>
      <c r="E60" s="9"/>
      <c r="F60" s="25"/>
      <c r="G60" s="2"/>
      <c r="H60" s="2"/>
      <c r="I60" s="2"/>
      <c r="J60" s="10">
        <f t="shared" si="19"/>
        <v>0</v>
      </c>
      <c r="K60" s="9"/>
      <c r="L60" s="25"/>
      <c r="M60" s="2"/>
      <c r="N60" s="2"/>
      <c r="O60" s="2"/>
      <c r="P60" s="10">
        <f t="shared" si="20"/>
        <v>0</v>
      </c>
      <c r="Q60" s="9"/>
      <c r="R60" s="25"/>
      <c r="S60" s="2"/>
      <c r="T60" s="2"/>
      <c r="U60" s="2"/>
      <c r="V60" s="10">
        <f t="shared" si="21"/>
        <v>0</v>
      </c>
      <c r="W60" s="9"/>
      <c r="X60" s="25"/>
      <c r="Y60" s="2"/>
      <c r="Z60" s="2"/>
      <c r="AA60" s="2"/>
      <c r="AB60" s="10">
        <f t="shared" si="22"/>
        <v>0</v>
      </c>
      <c r="AC60" s="9"/>
      <c r="AD60" s="25"/>
      <c r="AE60" s="2"/>
      <c r="AF60" s="2"/>
      <c r="AG60" s="2"/>
      <c r="AH60" s="2">
        <f t="shared" si="23"/>
        <v>0</v>
      </c>
      <c r="AI60" s="9"/>
      <c r="AJ60" s="25"/>
      <c r="AK60" s="2"/>
      <c r="AL60" s="2"/>
      <c r="AM60" s="2"/>
      <c r="AN60" s="2">
        <f t="shared" si="24"/>
        <v>0</v>
      </c>
      <c r="AO60" s="9"/>
      <c r="AP60" s="25"/>
      <c r="AQ60" s="2"/>
      <c r="AR60" s="2"/>
      <c r="AS60" s="2"/>
      <c r="AT60" s="5">
        <f t="shared" si="25"/>
        <v>0</v>
      </c>
      <c r="AU60" s="9"/>
      <c r="AV60" s="2"/>
      <c r="AW60" s="2"/>
      <c r="AX60" s="2"/>
      <c r="AY60" s="2"/>
      <c r="AZ60" s="11">
        <f t="shared" si="26"/>
        <v>0</v>
      </c>
      <c r="BA60" s="25"/>
      <c r="BB60" s="25"/>
      <c r="BC60" s="2"/>
      <c r="BD60" s="2"/>
      <c r="BE60" s="2"/>
      <c r="BF60" s="5">
        <f t="shared" si="27"/>
        <v>0</v>
      </c>
      <c r="BG60" s="64">
        <f t="shared" si="28"/>
        <v>0</v>
      </c>
      <c r="BH60" s="2">
        <f t="shared" si="29"/>
        <v>0</v>
      </c>
      <c r="BI60" s="2">
        <f t="shared" si="30"/>
        <v>0</v>
      </c>
      <c r="BJ60" s="10">
        <f t="shared" si="31"/>
        <v>0</v>
      </c>
      <c r="BK60" s="76">
        <f t="shared" si="18"/>
        <v>25</v>
      </c>
      <c r="BL60" s="209"/>
      <c r="BO60" s="206"/>
      <c r="BP60" s="2">
        <f t="shared" si="17"/>
        <v>0</v>
      </c>
    </row>
    <row r="61" spans="1:68" ht="14.25" thickBot="1">
      <c r="A61" s="103"/>
      <c r="B61" s="211"/>
      <c r="C61" s="18" t="s">
        <v>15</v>
      </c>
      <c r="D61" s="13"/>
      <c r="E61" s="12"/>
      <c r="F61" s="13"/>
      <c r="G61" s="13"/>
      <c r="H61" s="13"/>
      <c r="I61" s="13"/>
      <c r="J61" s="3">
        <f>SUM(J43:J60)</f>
        <v>0</v>
      </c>
      <c r="K61" s="12"/>
      <c r="L61" s="13"/>
      <c r="M61" s="13"/>
      <c r="N61" s="13"/>
      <c r="O61" s="13"/>
      <c r="P61" s="3">
        <f>SUM(P43:P60)</f>
        <v>360</v>
      </c>
      <c r="Q61" s="12"/>
      <c r="R61" s="13"/>
      <c r="S61" s="13"/>
      <c r="T61" s="13"/>
      <c r="U61" s="13"/>
      <c r="V61" s="3">
        <f>SUM(V43:V60)</f>
        <v>0</v>
      </c>
      <c r="W61" s="12"/>
      <c r="X61" s="13"/>
      <c r="Y61" s="13"/>
      <c r="Z61" s="13"/>
      <c r="AA61" s="13"/>
      <c r="AB61" s="3">
        <f>SUM(AB43:AB60)</f>
        <v>0</v>
      </c>
      <c r="AC61" s="12"/>
      <c r="AD61" s="13"/>
      <c r="AE61" s="13"/>
      <c r="AF61" s="13"/>
      <c r="AG61" s="13"/>
      <c r="AH61" s="3">
        <f>SUM(AH43:AH60)</f>
        <v>0</v>
      </c>
      <c r="AI61" s="12"/>
      <c r="AJ61" s="13"/>
      <c r="AK61" s="13"/>
      <c r="AL61" s="13"/>
      <c r="AM61" s="13"/>
      <c r="AN61" s="3">
        <f>SUM(AN43:AN60)</f>
        <v>0</v>
      </c>
      <c r="AO61" s="12"/>
      <c r="AP61" s="13"/>
      <c r="AQ61" s="13"/>
      <c r="AR61" s="13"/>
      <c r="AS61" s="13"/>
      <c r="AT61" s="104">
        <f>SUM(AT43:AT60)</f>
        <v>0</v>
      </c>
      <c r="AU61" s="177"/>
      <c r="AV61" s="176"/>
      <c r="AW61" s="176"/>
      <c r="AX61" s="176"/>
      <c r="AY61" s="176"/>
      <c r="AZ61" s="178">
        <f>SUM(AZ43:AZ60)</f>
        <v>0</v>
      </c>
      <c r="BA61" s="13"/>
      <c r="BB61" s="13"/>
      <c r="BC61" s="13"/>
      <c r="BD61" s="13"/>
      <c r="BE61" s="13"/>
      <c r="BF61" s="104">
        <f>SUM(BF43:BF60)</f>
        <v>0</v>
      </c>
      <c r="BG61" s="66"/>
      <c r="BH61" s="13"/>
      <c r="BI61" s="13"/>
      <c r="BJ61" s="3">
        <f>SUM(BJ43:BJ60)</f>
        <v>360</v>
      </c>
      <c r="BK61" s="76"/>
      <c r="BL61" s="209"/>
      <c r="BO61" s="206"/>
      <c r="BP61" s="2"/>
    </row>
    <row r="62" spans="1:68" ht="14.25" thickBot="1">
      <c r="A62" s="103"/>
      <c r="B62" s="195" t="s">
        <v>132</v>
      </c>
      <c r="C62" s="78" t="s">
        <v>101</v>
      </c>
      <c r="D62" s="79"/>
      <c r="E62" s="80"/>
      <c r="F62" s="81"/>
      <c r="G62" s="82"/>
      <c r="H62" s="82"/>
      <c r="I62" s="82"/>
      <c r="J62" s="77">
        <f>(E62*F62+G62)*H62-I62</f>
        <v>0</v>
      </c>
      <c r="K62" s="80"/>
      <c r="L62" s="81"/>
      <c r="M62" s="82">
        <v>400</v>
      </c>
      <c r="N62" s="82">
        <v>1</v>
      </c>
      <c r="O62" s="82">
        <v>0</v>
      </c>
      <c r="P62" s="77">
        <f>(K62*L62+M62)*N62-O62</f>
        <v>400</v>
      </c>
      <c r="Q62" s="80"/>
      <c r="R62" s="81"/>
      <c r="S62" s="82"/>
      <c r="T62" s="82"/>
      <c r="U62" s="82"/>
      <c r="V62" s="77">
        <f>(Q62*R62+S62)*T62-U62</f>
        <v>0</v>
      </c>
      <c r="W62" s="80"/>
      <c r="X62" s="81"/>
      <c r="Y62" s="82"/>
      <c r="Z62" s="82"/>
      <c r="AA62" s="82"/>
      <c r="AB62" s="77">
        <f>(W62*X62+Y62)*Z62-AA62</f>
        <v>0</v>
      </c>
      <c r="AC62" s="80"/>
      <c r="AD62" s="81"/>
      <c r="AE62" s="82"/>
      <c r="AF62" s="82"/>
      <c r="AG62" s="82"/>
      <c r="AH62" s="84">
        <f>(AC62*AD62+AE62)*AF62</f>
        <v>0</v>
      </c>
      <c r="AI62" s="80"/>
      <c r="AJ62" s="81"/>
      <c r="AK62" s="82"/>
      <c r="AL62" s="82"/>
      <c r="AM62" s="82"/>
      <c r="AN62" s="77">
        <f>(AI62*AJ62+AK62)*AL62-AM62</f>
        <v>0</v>
      </c>
      <c r="AO62" s="80">
        <v>200</v>
      </c>
      <c r="AP62" s="81">
        <v>1</v>
      </c>
      <c r="AQ62" s="82">
        <v>1100</v>
      </c>
      <c r="AR62" s="82">
        <v>1</v>
      </c>
      <c r="AS62" s="82">
        <v>0</v>
      </c>
      <c r="AT62" s="90">
        <f>(AO62*AP62+AQ62)*AR62-AS62</f>
        <v>1300</v>
      </c>
      <c r="AU62" s="80">
        <v>200</v>
      </c>
      <c r="AV62" s="82">
        <v>1</v>
      </c>
      <c r="AW62" s="82">
        <v>400</v>
      </c>
      <c r="AX62" s="82">
        <v>1</v>
      </c>
      <c r="AY62" s="82">
        <v>0</v>
      </c>
      <c r="AZ62" s="115">
        <f t="shared" si="15"/>
        <v>600</v>
      </c>
      <c r="BA62" s="80">
        <v>2100</v>
      </c>
      <c r="BB62" s="81">
        <v>1</v>
      </c>
      <c r="BC62" s="82">
        <v>1600</v>
      </c>
      <c r="BD62" s="82">
        <v>1</v>
      </c>
      <c r="BE62" s="82">
        <v>0</v>
      </c>
      <c r="BF62" s="90">
        <f>(BA62*BB62+BC62)*BD62-BE62</f>
        <v>3700</v>
      </c>
      <c r="BG62" s="80">
        <f>E62*F62*H62+K62*L62*N62+Q62*R62*T62+W62*X62*Z62+AC62*AD62*AF62+AI62*AJ62*AL62+AO62*AP62*AR62+AU62*AV62*AX62+BA62*BB62*BD62</f>
        <v>2500</v>
      </c>
      <c r="BH62" s="82">
        <f>G62*H62+M62*N62+S62*T62+Y62*Z62+AE62*AF62+AK62*AL62+AQ62*AR62+AW62*AX62+BC62*BD62</f>
        <v>3500</v>
      </c>
      <c r="BI62" s="82">
        <f>I62+O62+U62+AA62+AG62+AM62+AS62+AY62+BE62</f>
        <v>0</v>
      </c>
      <c r="BJ62" s="83">
        <f>BG62+BH62-BI62</f>
        <v>6000</v>
      </c>
      <c r="BK62" s="86">
        <f>RANK(BP62,$BP$5:$BP$79)</f>
        <v>3</v>
      </c>
      <c r="BL62" s="208">
        <f>RANK(BO62,$BO$5:$BO$70)</f>
        <v>5</v>
      </c>
      <c r="BO62" s="206">
        <f>BJ63</f>
        <v>6000</v>
      </c>
      <c r="BP62" s="2">
        <f t="shared" si="17"/>
        <v>6000</v>
      </c>
    </row>
    <row r="63" spans="1:68" ht="14.25" thickBot="1">
      <c r="A63" s="103"/>
      <c r="B63" s="195"/>
      <c r="C63" s="93" t="s">
        <v>15</v>
      </c>
      <c r="D63" s="94"/>
      <c r="E63" s="95"/>
      <c r="F63" s="94"/>
      <c r="G63" s="94"/>
      <c r="H63" s="94"/>
      <c r="I63" s="94"/>
      <c r="J63" s="96">
        <f>SUM(J62:J62)</f>
        <v>0</v>
      </c>
      <c r="K63" s="95"/>
      <c r="L63" s="94"/>
      <c r="M63" s="94"/>
      <c r="N63" s="94"/>
      <c r="O63" s="94"/>
      <c r="P63" s="96">
        <f>SUM(P62:P62)</f>
        <v>400</v>
      </c>
      <c r="Q63" s="95"/>
      <c r="R63" s="94"/>
      <c r="S63" s="94"/>
      <c r="T63" s="94"/>
      <c r="U63" s="94"/>
      <c r="V63" s="96">
        <f>SUM(V62:V62)</f>
        <v>0</v>
      </c>
      <c r="W63" s="95"/>
      <c r="X63" s="94"/>
      <c r="Y63" s="94"/>
      <c r="Z63" s="94"/>
      <c r="AA63" s="94"/>
      <c r="AB63" s="96">
        <f>SUM(AB62:AB62)</f>
        <v>0</v>
      </c>
      <c r="AC63" s="95"/>
      <c r="AD63" s="94"/>
      <c r="AE63" s="94"/>
      <c r="AF63" s="94"/>
      <c r="AG63" s="94"/>
      <c r="AH63" s="96">
        <f>SUM(AH62:AH62)</f>
        <v>0</v>
      </c>
      <c r="AI63" s="95"/>
      <c r="AJ63" s="94"/>
      <c r="AK63" s="94"/>
      <c r="AL63" s="94"/>
      <c r="AM63" s="94"/>
      <c r="AN63" s="96">
        <f>SUM(AN62:AN62)</f>
        <v>0</v>
      </c>
      <c r="AO63" s="95"/>
      <c r="AP63" s="94"/>
      <c r="AQ63" s="94"/>
      <c r="AR63" s="94"/>
      <c r="AS63" s="94"/>
      <c r="AT63" s="160">
        <f>SUM(AT62:AT62)</f>
        <v>1300</v>
      </c>
      <c r="AU63" s="162"/>
      <c r="AV63" s="175"/>
      <c r="AW63" s="175"/>
      <c r="AX63" s="175"/>
      <c r="AY63" s="175"/>
      <c r="AZ63" s="163">
        <f>SUM(AZ62:AZ62)</f>
        <v>600</v>
      </c>
      <c r="BA63" s="95"/>
      <c r="BB63" s="94"/>
      <c r="BC63" s="94"/>
      <c r="BD63" s="94"/>
      <c r="BE63" s="94"/>
      <c r="BF63" s="160">
        <f>SUM(BF62:BF62)</f>
        <v>3700</v>
      </c>
      <c r="BG63" s="95"/>
      <c r="BH63" s="94"/>
      <c r="BI63" s="94"/>
      <c r="BJ63" s="96">
        <f>SUM(BJ62:BJ62)</f>
        <v>6000</v>
      </c>
      <c r="BK63" s="86"/>
      <c r="BL63" s="208"/>
      <c r="BO63" s="206"/>
      <c r="BP63" s="2"/>
    </row>
    <row r="64" spans="1:68" ht="14.25" thickBot="1">
      <c r="A64" s="103"/>
      <c r="B64" s="211" t="s">
        <v>133</v>
      </c>
      <c r="C64" s="56" t="s">
        <v>102</v>
      </c>
      <c r="D64" s="59"/>
      <c r="E64" s="60"/>
      <c r="F64" s="68"/>
      <c r="G64" s="61"/>
      <c r="H64" s="61"/>
      <c r="I64" s="61"/>
      <c r="J64" s="10">
        <f>(E64*F64+G64)*H64-I64</f>
        <v>0</v>
      </c>
      <c r="K64" s="60"/>
      <c r="L64" s="68"/>
      <c r="M64" s="61"/>
      <c r="N64" s="61"/>
      <c r="O64" s="61"/>
      <c r="P64" s="10">
        <f>(K64*L64+M64)*N64-O64</f>
        <v>0</v>
      </c>
      <c r="Q64" s="60"/>
      <c r="R64" s="68"/>
      <c r="S64" s="61"/>
      <c r="T64" s="61"/>
      <c r="U64" s="61"/>
      <c r="V64" s="10">
        <f>(Q64*R64+S64)*T64-U64</f>
        <v>0</v>
      </c>
      <c r="W64" s="60"/>
      <c r="X64" s="68"/>
      <c r="Y64" s="61"/>
      <c r="Z64" s="61"/>
      <c r="AA64" s="61"/>
      <c r="AB64" s="10">
        <f>(W64*X64+Y64)*Z64-AA64</f>
        <v>0</v>
      </c>
      <c r="AC64" s="60"/>
      <c r="AD64" s="68"/>
      <c r="AE64" s="61"/>
      <c r="AF64" s="61"/>
      <c r="AG64" s="61"/>
      <c r="AH64" s="2">
        <f>(AC64*AD64+AE64)*AF64</f>
        <v>0</v>
      </c>
      <c r="AI64" s="60"/>
      <c r="AJ64" s="68"/>
      <c r="AK64" s="61"/>
      <c r="AL64" s="61"/>
      <c r="AM64" s="61"/>
      <c r="AN64" s="2">
        <f>(AI64*AJ64+AK64)*AL64-AM64</f>
        <v>0</v>
      </c>
      <c r="AO64" s="60"/>
      <c r="AP64" s="68"/>
      <c r="AQ64" s="61"/>
      <c r="AR64" s="61"/>
      <c r="AS64" s="61"/>
      <c r="AT64" s="5">
        <f>(AO64*AP64+AQ64)*AR64-AS64</f>
        <v>0</v>
      </c>
      <c r="AU64" s="6"/>
      <c r="AV64" s="7"/>
      <c r="AW64" s="7"/>
      <c r="AX64" s="7"/>
      <c r="AY64" s="7"/>
      <c r="AZ64" s="43">
        <f t="shared" si="15"/>
        <v>0</v>
      </c>
      <c r="BA64" s="60">
        <v>1000</v>
      </c>
      <c r="BB64" s="68">
        <v>0.5</v>
      </c>
      <c r="BC64" s="61">
        <v>200</v>
      </c>
      <c r="BD64" s="61">
        <v>0.6</v>
      </c>
      <c r="BE64" s="61">
        <v>0</v>
      </c>
      <c r="BF64" s="5">
        <f>(BA64*BB64+BC64)*BD64-BE64</f>
        <v>420</v>
      </c>
      <c r="BG64" s="60">
        <f>E64*F64*H64+K64*L64*N64+Q64*R64*T64+W64*X64*Z64+AC64*AD64*AF64+AI64*AJ64*AL64+AO64*AP64*AR64+AU64*AV64*AX64+BA64*BB64*BD64</f>
        <v>300</v>
      </c>
      <c r="BH64" s="7">
        <f>G64*H64+M64*N64+S64*T64+Y64*Z64+AE64*AF64+AK64*AL64+AQ64*AR64+AW64*AX64+BC64*BD64</f>
        <v>120</v>
      </c>
      <c r="BI64" s="7">
        <f>I64+O64+U64+AA64+AG64+AM64+AS64+AY64+BE64</f>
        <v>0</v>
      </c>
      <c r="BJ64" s="8">
        <f>BG64+BH64-BI64</f>
        <v>420</v>
      </c>
      <c r="BK64" s="76">
        <f>RANK(BP64,$BP$5:$BP$79)</f>
        <v>18</v>
      </c>
      <c r="BL64" s="210">
        <f>RANK(BO64,$BO$5:$BO$70)</f>
        <v>8</v>
      </c>
      <c r="BO64" s="206">
        <f>BJ69</f>
        <v>1530</v>
      </c>
      <c r="BP64" s="2">
        <f t="shared" si="17"/>
        <v>420</v>
      </c>
    </row>
    <row r="65" spans="1:68" ht="14.25" thickBot="1">
      <c r="A65" s="103"/>
      <c r="B65" s="211"/>
      <c r="C65" s="156" t="s">
        <v>103</v>
      </c>
      <c r="D65" s="63"/>
      <c r="E65" s="64"/>
      <c r="F65" s="69"/>
      <c r="G65" s="62"/>
      <c r="H65" s="62"/>
      <c r="I65" s="62"/>
      <c r="J65" s="10">
        <f>(E65*F65+G65)*H65-I65</f>
        <v>0</v>
      </c>
      <c r="K65" s="64"/>
      <c r="L65" s="69"/>
      <c r="M65" s="62"/>
      <c r="N65" s="62"/>
      <c r="O65" s="62"/>
      <c r="P65" s="10">
        <f>(K65*L65+M65)*N65-O65</f>
        <v>0</v>
      </c>
      <c r="Q65" s="64"/>
      <c r="R65" s="69"/>
      <c r="S65" s="62"/>
      <c r="T65" s="62"/>
      <c r="U65" s="62"/>
      <c r="V65" s="10">
        <f>(Q65*R65+S65)*T65-U65</f>
        <v>0</v>
      </c>
      <c r="W65" s="64"/>
      <c r="X65" s="69"/>
      <c r="Y65" s="62"/>
      <c r="Z65" s="62"/>
      <c r="AA65" s="62"/>
      <c r="AB65" s="10">
        <f>(W65*X65+Y65)*Z65-AA65</f>
        <v>0</v>
      </c>
      <c r="AC65" s="64"/>
      <c r="AD65" s="69"/>
      <c r="AE65" s="62"/>
      <c r="AF65" s="62"/>
      <c r="AG65" s="62"/>
      <c r="AH65" s="2">
        <f>(AC65*AD65+AE65)*AF65</f>
        <v>0</v>
      </c>
      <c r="AI65" s="64"/>
      <c r="AJ65" s="69"/>
      <c r="AK65" s="62"/>
      <c r="AL65" s="62"/>
      <c r="AM65" s="62"/>
      <c r="AN65" s="2">
        <f>(AI65*AJ65+AK65)*AL65-AM65</f>
        <v>0</v>
      </c>
      <c r="AO65" s="64"/>
      <c r="AP65" s="69"/>
      <c r="AQ65" s="62"/>
      <c r="AR65" s="62"/>
      <c r="AS65" s="62"/>
      <c r="AT65" s="5">
        <f>(AO65*AP65+AQ65)*AR65-AS65</f>
        <v>0</v>
      </c>
      <c r="AU65" s="9"/>
      <c r="AV65" s="2"/>
      <c r="AW65" s="2"/>
      <c r="AX65" s="2"/>
      <c r="AY65" s="2"/>
      <c r="AZ65" s="44">
        <f t="shared" si="15"/>
        <v>0</v>
      </c>
      <c r="BA65" s="64"/>
      <c r="BB65" s="69"/>
      <c r="BC65" s="62"/>
      <c r="BD65" s="62"/>
      <c r="BE65" s="62"/>
      <c r="BF65" s="5">
        <f>(BA65*BB65+BC65)*BD65-BE65</f>
        <v>0</v>
      </c>
      <c r="BG65" s="122">
        <f>E65*F65*H65+K65*L65*N65+Q65*R65*T65+W65*X65*Z65+AC65*AD65*AF65+AI65*AJ65*AL65+AO65*AP65*AR65+AU65*AV65*AX65+BA65*BB65*BD65</f>
        <v>0</v>
      </c>
      <c r="BH65" s="2">
        <f>G65*H65+M65*N65+S65*T65+Y65*Z65+AE65*AF65+AK65*AL65+AQ65*AR65+AW65*AX65+BC65*BD65</f>
        <v>0</v>
      </c>
      <c r="BI65" s="2">
        <f>I65+O65+U65+AA65+AG65+AM65+AS65+AY65+BE65</f>
        <v>0</v>
      </c>
      <c r="BJ65" s="10">
        <f>BG65+BH65-BI65</f>
        <v>0</v>
      </c>
      <c r="BK65" s="76">
        <f>RANK(BP65,$BP$5:$BP$79)</f>
        <v>25</v>
      </c>
      <c r="BL65" s="210"/>
      <c r="BO65" s="206"/>
      <c r="BP65" s="2">
        <f t="shared" si="17"/>
        <v>0</v>
      </c>
    </row>
    <row r="66" spans="1:68" ht="14.25" thickBot="1">
      <c r="A66" s="103"/>
      <c r="B66" s="211"/>
      <c r="C66" s="156" t="s">
        <v>106</v>
      </c>
      <c r="D66" s="63"/>
      <c r="E66" s="64"/>
      <c r="F66" s="69"/>
      <c r="G66" s="62"/>
      <c r="H66" s="62"/>
      <c r="I66" s="62"/>
      <c r="J66" s="10">
        <f>(E66*F66+G66)*H66-I66</f>
        <v>0</v>
      </c>
      <c r="K66" s="64"/>
      <c r="L66" s="69"/>
      <c r="M66" s="62"/>
      <c r="N66" s="62"/>
      <c r="O66" s="62"/>
      <c r="P66" s="10">
        <f>(K66*L66+M66)*N66-O66</f>
        <v>0</v>
      </c>
      <c r="Q66" s="64"/>
      <c r="R66" s="69"/>
      <c r="S66" s="62"/>
      <c r="T66" s="62"/>
      <c r="U66" s="62"/>
      <c r="V66" s="10">
        <f>(Q66*R66+S66)*T66-U66</f>
        <v>0</v>
      </c>
      <c r="W66" s="64"/>
      <c r="X66" s="69"/>
      <c r="Y66" s="62"/>
      <c r="Z66" s="62"/>
      <c r="AA66" s="62"/>
      <c r="AB66" s="10">
        <f>(W66*X66+Y66)*Z66-AA66</f>
        <v>0</v>
      </c>
      <c r="AC66" s="64"/>
      <c r="AD66" s="69"/>
      <c r="AE66" s="62"/>
      <c r="AF66" s="62"/>
      <c r="AG66" s="62"/>
      <c r="AH66" s="2">
        <f>(AC66*AD66+AE66)*AF66</f>
        <v>0</v>
      </c>
      <c r="AI66" s="64"/>
      <c r="AJ66" s="69"/>
      <c r="AK66" s="62"/>
      <c r="AL66" s="62"/>
      <c r="AM66" s="62"/>
      <c r="AN66" s="2">
        <f>(AI66*AJ66+AK66)*AL66-AM66</f>
        <v>0</v>
      </c>
      <c r="AO66" s="64">
        <v>700</v>
      </c>
      <c r="AP66" s="69">
        <v>0.5</v>
      </c>
      <c r="AQ66" s="62">
        <v>400</v>
      </c>
      <c r="AR66" s="62">
        <v>0.6</v>
      </c>
      <c r="AS66" s="62">
        <v>0</v>
      </c>
      <c r="AT66" s="5">
        <f>(AO66*AP66+AQ66)*AR66-AS66</f>
        <v>450</v>
      </c>
      <c r="AU66" s="9"/>
      <c r="AV66" s="2"/>
      <c r="AW66" s="2"/>
      <c r="AX66" s="2"/>
      <c r="AY66" s="2"/>
      <c r="AZ66" s="44">
        <f t="shared" si="15"/>
        <v>0</v>
      </c>
      <c r="BA66" s="64"/>
      <c r="BB66" s="69"/>
      <c r="BC66" s="62"/>
      <c r="BD66" s="62"/>
      <c r="BE66" s="62"/>
      <c r="BF66" s="5">
        <f>(BA66*BB66+BC66)*BD66-BE66</f>
        <v>0</v>
      </c>
      <c r="BG66" s="122">
        <f>E66*F66*H66+K66*L66*N66+Q66*R66*T66+W66*X66*Z66+AC66*AD66*AF66+AI66*AJ66*AL66+AO66*AP66*AR66+AU66*AV66*AX66+BA66*BB66*BD66</f>
        <v>210</v>
      </c>
      <c r="BH66" s="2">
        <f>G66*H66+M66*N66+S66*T66+Y66*Z66+AE66*AF66+AK66*AL66+AQ66*AR66+AW66*AX66+BC66*BD66</f>
        <v>240</v>
      </c>
      <c r="BI66" s="2">
        <f>I66+O66+U66+AA66+AG66+AM66+AS66+AY66+BE66</f>
        <v>0</v>
      </c>
      <c r="BJ66" s="10">
        <f>BG66+BH66-BI66</f>
        <v>450</v>
      </c>
      <c r="BK66" s="76">
        <f>RANK(BP66,$BP$5:$BP$79)</f>
        <v>17</v>
      </c>
      <c r="BL66" s="210"/>
      <c r="BO66" s="206"/>
      <c r="BP66" s="2">
        <f t="shared" si="17"/>
        <v>450</v>
      </c>
    </row>
    <row r="67" spans="1:68" ht="14.25" thickBot="1">
      <c r="A67" s="103"/>
      <c r="B67" s="211"/>
      <c r="C67" s="57" t="s">
        <v>104</v>
      </c>
      <c r="D67" s="63"/>
      <c r="E67" s="64"/>
      <c r="F67" s="69"/>
      <c r="G67" s="62"/>
      <c r="H67" s="62"/>
      <c r="I67" s="62"/>
      <c r="J67" s="10">
        <f>(E67*F67+G67)*H67-I67</f>
        <v>0</v>
      </c>
      <c r="K67" s="64"/>
      <c r="L67" s="69"/>
      <c r="M67" s="62"/>
      <c r="N67" s="62"/>
      <c r="O67" s="62"/>
      <c r="P67" s="10">
        <f>(K67*L67+M67)*N67-O67</f>
        <v>0</v>
      </c>
      <c r="Q67" s="64"/>
      <c r="R67" s="69"/>
      <c r="S67" s="62"/>
      <c r="T67" s="62"/>
      <c r="U67" s="62"/>
      <c r="V67" s="10">
        <f>(Q67*R67+S67)*T67-U67</f>
        <v>0</v>
      </c>
      <c r="W67" s="64"/>
      <c r="X67" s="69"/>
      <c r="Y67" s="62"/>
      <c r="Z67" s="62"/>
      <c r="AA67" s="62"/>
      <c r="AB67" s="10">
        <f>(W67*X67+Y67)*Z67-AA67</f>
        <v>0</v>
      </c>
      <c r="AC67" s="64"/>
      <c r="AD67" s="69"/>
      <c r="AE67" s="62"/>
      <c r="AF67" s="62"/>
      <c r="AG67" s="62"/>
      <c r="AH67" s="2">
        <f>(AC67*AD67+AE67)*AF67</f>
        <v>0</v>
      </c>
      <c r="AI67" s="64"/>
      <c r="AJ67" s="69"/>
      <c r="AK67" s="62"/>
      <c r="AL67" s="62"/>
      <c r="AM67" s="62"/>
      <c r="AN67" s="2">
        <f>(AI67*AJ67+AK67)*AL67-AM67</f>
        <v>0</v>
      </c>
      <c r="AO67" s="64"/>
      <c r="AP67" s="69"/>
      <c r="AQ67" s="62"/>
      <c r="AR67" s="62"/>
      <c r="AS67" s="62"/>
      <c r="AT67" s="5">
        <f>(AO67*AP67+AQ67)*AR67-AS67</f>
        <v>0</v>
      </c>
      <c r="AU67" s="9"/>
      <c r="AV67" s="2"/>
      <c r="AW67" s="2"/>
      <c r="AX67" s="2"/>
      <c r="AY67" s="2"/>
      <c r="AZ67" s="44">
        <f t="shared" si="15"/>
        <v>0</v>
      </c>
      <c r="BA67" s="64"/>
      <c r="BB67" s="69"/>
      <c r="BC67" s="62"/>
      <c r="BD67" s="62"/>
      <c r="BE67" s="62"/>
      <c r="BF67" s="5">
        <f>(BA67*BB67+BC67)*BD67-BE67</f>
        <v>0</v>
      </c>
      <c r="BG67" s="122">
        <f>E67*F67*H67+K67*L67*N67+Q67*R67*T67+W67*X67*Z67+AC67*AD67*AF67+AI67*AJ67*AL67+AO67*AP67*AR67+AU67*AV67*AX67+BA67*BB67*BD67</f>
        <v>0</v>
      </c>
      <c r="BH67" s="2">
        <f>G67*H67+M67*N67+S67*T67+Y67*Z67+AE67*AF67+AK67*AL67+AQ67*AR67+AW67*AX67+BC67*BD67</f>
        <v>0</v>
      </c>
      <c r="BI67" s="2">
        <f>I67+O67+U67+AA67+AG67+AM67+AS67+AY67+BE67</f>
        <v>0</v>
      </c>
      <c r="BJ67" s="10">
        <f>BG67+BH67-BI67</f>
        <v>0</v>
      </c>
      <c r="BK67" s="76">
        <f>RANK(BP67,$BP$5:$BP$79)</f>
        <v>25</v>
      </c>
      <c r="BL67" s="210"/>
      <c r="BO67" s="206"/>
      <c r="BP67" s="2">
        <f t="shared" si="17"/>
        <v>0</v>
      </c>
    </row>
    <row r="68" spans="1:68" ht="14.25" thickBot="1">
      <c r="A68" s="103"/>
      <c r="B68" s="211"/>
      <c r="C68" s="58" t="s">
        <v>105</v>
      </c>
      <c r="D68" s="63"/>
      <c r="E68" s="64"/>
      <c r="F68" s="69"/>
      <c r="G68" s="62"/>
      <c r="H68" s="62"/>
      <c r="I68" s="62"/>
      <c r="J68" s="10">
        <f>(E68*F68+G68)*H68-I68</f>
        <v>0</v>
      </c>
      <c r="K68" s="64"/>
      <c r="L68" s="69"/>
      <c r="M68" s="62">
        <v>400</v>
      </c>
      <c r="N68" s="62">
        <v>0.6</v>
      </c>
      <c r="O68" s="62">
        <v>0</v>
      </c>
      <c r="P68" s="10">
        <f>(K68*L68+M68)*N68-O68</f>
        <v>240</v>
      </c>
      <c r="Q68" s="64"/>
      <c r="R68" s="69"/>
      <c r="S68" s="62"/>
      <c r="T68" s="62"/>
      <c r="U68" s="62"/>
      <c r="V68" s="10">
        <f>(Q68*R68+S68)*T68-U68</f>
        <v>0</v>
      </c>
      <c r="W68" s="64"/>
      <c r="X68" s="69"/>
      <c r="Y68" s="62"/>
      <c r="Z68" s="62"/>
      <c r="AA68" s="62"/>
      <c r="AB68" s="10">
        <f>(W68*X68+Y68)*Z68-AA68</f>
        <v>0</v>
      </c>
      <c r="AC68" s="64"/>
      <c r="AD68" s="69"/>
      <c r="AE68" s="62"/>
      <c r="AF68" s="62"/>
      <c r="AG68" s="62"/>
      <c r="AH68" s="2">
        <f>(AC68*AD68+AE68)*AF68</f>
        <v>0</v>
      </c>
      <c r="AI68" s="64"/>
      <c r="AJ68" s="69"/>
      <c r="AK68" s="62"/>
      <c r="AL68" s="62"/>
      <c r="AM68" s="62"/>
      <c r="AN68" s="2">
        <f>(AI68*AJ68+AK68)*AL68-AM68</f>
        <v>0</v>
      </c>
      <c r="AO68" s="64">
        <v>1000</v>
      </c>
      <c r="AP68" s="69">
        <v>0.5</v>
      </c>
      <c r="AQ68" s="62">
        <v>200</v>
      </c>
      <c r="AR68" s="62">
        <v>0.6</v>
      </c>
      <c r="AS68" s="62">
        <v>0</v>
      </c>
      <c r="AT68" s="5">
        <f>(AO68*AP68+AQ68)*AR68-AS68</f>
        <v>420</v>
      </c>
      <c r="AU68" s="9"/>
      <c r="AV68" s="2"/>
      <c r="AW68" s="2"/>
      <c r="AX68" s="2"/>
      <c r="AY68" s="2"/>
      <c r="AZ68" s="159">
        <f t="shared" si="15"/>
        <v>0</v>
      </c>
      <c r="BA68" s="64"/>
      <c r="BB68" s="69"/>
      <c r="BC68" s="62"/>
      <c r="BD68" s="62"/>
      <c r="BE68" s="62"/>
      <c r="BF68" s="5">
        <f>(BA68*BB68+BC68)*BD68-BE68</f>
        <v>0</v>
      </c>
      <c r="BG68" s="64">
        <f>E68*F68*H68+K68*L68*N68+Q68*R68*T68+W68*X68*Z68+AC68*AD68*AF68+AI68*AJ68*AL68+AO68*AP68*AR68+AU68*AV68*AX68+BA68*BB68*BD68</f>
        <v>300</v>
      </c>
      <c r="BH68" s="2">
        <f>G68*H68+M68*N68+S68*T68+Y68*Z68+AE68*AF68+AK68*AL68+AQ68*AR68+AW68*AX68+BC68*BD68</f>
        <v>360</v>
      </c>
      <c r="BI68" s="2">
        <f>I68+O68+U68+AA68+AG68+AM68+AS68+AY68+BE68</f>
        <v>0</v>
      </c>
      <c r="BJ68" s="11">
        <f>BG68+BH68-BI68</f>
        <v>660</v>
      </c>
      <c r="BK68" s="76">
        <f>RANK(BP68,$BP$5:$BP$79)</f>
        <v>12</v>
      </c>
      <c r="BL68" s="210"/>
      <c r="BO68" s="206"/>
      <c r="BP68" s="2">
        <f t="shared" si="17"/>
        <v>660</v>
      </c>
    </row>
    <row r="69" spans="1:68" ht="14.25" thickBot="1">
      <c r="A69" s="103"/>
      <c r="B69" s="211"/>
      <c r="C69" s="18" t="s">
        <v>15</v>
      </c>
      <c r="D69" s="65"/>
      <c r="E69" s="66"/>
      <c r="F69" s="65"/>
      <c r="G69" s="65"/>
      <c r="H69" s="65"/>
      <c r="I69" s="65"/>
      <c r="J69" s="67">
        <f>SUM(J64:J68)</f>
        <v>0</v>
      </c>
      <c r="K69" s="66"/>
      <c r="L69" s="65"/>
      <c r="M69" s="65"/>
      <c r="N69" s="65"/>
      <c r="O69" s="65"/>
      <c r="P69" s="67">
        <f>SUM(P64:P68)</f>
        <v>240</v>
      </c>
      <c r="Q69" s="66"/>
      <c r="R69" s="65"/>
      <c r="S69" s="65"/>
      <c r="T69" s="65"/>
      <c r="U69" s="65"/>
      <c r="V69" s="67">
        <f>SUM(V64:V68)</f>
        <v>0</v>
      </c>
      <c r="W69" s="66"/>
      <c r="X69" s="65"/>
      <c r="Y69" s="65"/>
      <c r="Z69" s="65"/>
      <c r="AA69" s="65"/>
      <c r="AB69" s="67">
        <f>SUM(AB64:AB68)</f>
        <v>0</v>
      </c>
      <c r="AC69" s="66"/>
      <c r="AD69" s="65"/>
      <c r="AE69" s="65"/>
      <c r="AF69" s="65"/>
      <c r="AG69" s="65"/>
      <c r="AH69" s="67">
        <f>SUM(AH64:AH68)</f>
        <v>0</v>
      </c>
      <c r="AI69" s="66"/>
      <c r="AJ69" s="65"/>
      <c r="AK69" s="65"/>
      <c r="AL69" s="65"/>
      <c r="AM69" s="65"/>
      <c r="AN69" s="67">
        <f>SUM(AN64:AN68)</f>
        <v>0</v>
      </c>
      <c r="AO69" s="66"/>
      <c r="AP69" s="65"/>
      <c r="AQ69" s="65"/>
      <c r="AR69" s="65"/>
      <c r="AS69" s="65"/>
      <c r="AT69" s="164">
        <f>SUM(AT64:AT68)</f>
        <v>870</v>
      </c>
      <c r="AU69" s="66"/>
      <c r="AV69" s="65"/>
      <c r="AW69" s="65"/>
      <c r="AX69" s="65"/>
      <c r="AY69" s="65"/>
      <c r="AZ69" s="3">
        <f>SUM(AZ64:AZ68)</f>
        <v>0</v>
      </c>
      <c r="BA69" s="66"/>
      <c r="BB69" s="65"/>
      <c r="BC69" s="65"/>
      <c r="BD69" s="65"/>
      <c r="BE69" s="65"/>
      <c r="BF69" s="164">
        <f>SUM(BF64:BF68)</f>
        <v>420</v>
      </c>
      <c r="BG69" s="66"/>
      <c r="BH69" s="13"/>
      <c r="BI69" s="13"/>
      <c r="BJ69" s="3">
        <f>SUM(BJ64:BJ68)</f>
        <v>1530</v>
      </c>
      <c r="BK69" s="76"/>
      <c r="BL69" s="210"/>
      <c r="BO69" s="206"/>
      <c r="BP69" s="2"/>
    </row>
    <row r="70" spans="1:68" ht="14.25" thickBot="1">
      <c r="A70" s="103"/>
      <c r="B70" s="195" t="s">
        <v>134</v>
      </c>
      <c r="C70" s="144" t="s">
        <v>107</v>
      </c>
      <c r="D70" s="79"/>
      <c r="E70" s="80"/>
      <c r="F70" s="81"/>
      <c r="G70" s="82"/>
      <c r="H70" s="82"/>
      <c r="I70" s="82"/>
      <c r="J70" s="77">
        <f t="shared" ref="J70:J78" si="32">(E70*F70+G70)*H70-I70</f>
        <v>0</v>
      </c>
      <c r="K70" s="80">
        <v>700</v>
      </c>
      <c r="L70" s="81">
        <v>1</v>
      </c>
      <c r="M70" s="82">
        <v>100</v>
      </c>
      <c r="N70" s="82">
        <v>0.6</v>
      </c>
      <c r="O70" s="82">
        <v>0</v>
      </c>
      <c r="P70" s="77">
        <f t="shared" ref="P70:P78" si="33">(K70*L70+M70)*N70-O70</f>
        <v>480</v>
      </c>
      <c r="Q70" s="80"/>
      <c r="R70" s="81"/>
      <c r="S70" s="82"/>
      <c r="T70" s="82"/>
      <c r="U70" s="82"/>
      <c r="V70" s="77">
        <f t="shared" ref="V70:V78" si="34">(Q70*R70+S70)*T70-U70</f>
        <v>0</v>
      </c>
      <c r="W70" s="80"/>
      <c r="X70" s="81"/>
      <c r="Y70" s="82"/>
      <c r="Z70" s="82"/>
      <c r="AA70" s="82"/>
      <c r="AB70" s="77">
        <f t="shared" ref="AB70:AB78" si="35">(W70*X70+Y70)*Z70-AA70</f>
        <v>0</v>
      </c>
      <c r="AC70" s="80"/>
      <c r="AD70" s="81"/>
      <c r="AE70" s="82"/>
      <c r="AF70" s="82"/>
      <c r="AG70" s="82"/>
      <c r="AH70" s="84">
        <f t="shared" ref="AH70:AH78" si="36">(AC70*AD70+AE70)*AF70</f>
        <v>0</v>
      </c>
      <c r="AI70" s="80"/>
      <c r="AJ70" s="81"/>
      <c r="AK70" s="82"/>
      <c r="AL70" s="82"/>
      <c r="AM70" s="82"/>
      <c r="AN70" s="77">
        <f t="shared" ref="AN70:AN78" si="37">(AI70*AJ70+AK70)*AL70-AM70</f>
        <v>0</v>
      </c>
      <c r="AO70" s="80"/>
      <c r="AP70" s="81"/>
      <c r="AQ70" s="82"/>
      <c r="AR70" s="82"/>
      <c r="AS70" s="82"/>
      <c r="AT70" s="90">
        <f t="shared" ref="AT70:AT78" si="38">(AO70*AP70+AQ70)*AR70-AS70</f>
        <v>0</v>
      </c>
      <c r="AU70" s="80"/>
      <c r="AV70" s="81"/>
      <c r="AW70" s="81"/>
      <c r="AX70" s="81"/>
      <c r="AY70" s="81"/>
      <c r="AZ70" s="115">
        <f t="shared" si="15"/>
        <v>0</v>
      </c>
      <c r="BA70" s="80"/>
      <c r="BB70" s="81"/>
      <c r="BC70" s="82"/>
      <c r="BD70" s="82"/>
      <c r="BE70" s="82"/>
      <c r="BF70" s="90">
        <f t="shared" ref="BF70:BF78" si="39">(BA70*BB70+BC70)*BD70-BE70</f>
        <v>0</v>
      </c>
      <c r="BG70" s="80">
        <f t="shared" ref="BG70:BG78" si="40">E70*F70*H70+K70*L70*N70+Q70*R70*T70+W70*X70*Z70+AC70*AD70*AF70+AI70*AJ70*AL70+AO70*AP70*AR70+AU70*AV70*AX70+BA70*BB70*BD70</f>
        <v>420</v>
      </c>
      <c r="BH70" s="82">
        <f t="shared" ref="BH70:BH78" si="41">G70*H70+M70*N70+S70*T70+Y70*Z70+AE70*AF70+AK70*AL70+AQ70*AR70+AW70*AX70+BC70*BD70</f>
        <v>60</v>
      </c>
      <c r="BI70" s="82">
        <f t="shared" ref="BI70:BI78" si="42">I70+O70+U70+AA70+AG70+AM70+AS70+AY70+BE70</f>
        <v>0</v>
      </c>
      <c r="BJ70" s="83">
        <f t="shared" ref="BJ70:BJ78" si="43">BG70+BH70-BI70</f>
        <v>480</v>
      </c>
      <c r="BK70" s="105">
        <f t="shared" ref="BK70:BK78" si="44">RANK(BP70,$BP$5:$BP$79)</f>
        <v>16</v>
      </c>
      <c r="BL70" s="213">
        <f>RANK(BO70,$BO$5:$BO$70)</f>
        <v>6</v>
      </c>
      <c r="BO70" s="206">
        <f>BJ79</f>
        <v>5010</v>
      </c>
      <c r="BP70" s="2">
        <f t="shared" si="17"/>
        <v>480</v>
      </c>
    </row>
    <row r="71" spans="1:68" ht="14.25" thickBot="1">
      <c r="A71" s="103"/>
      <c r="B71" s="195"/>
      <c r="C71" s="98" t="s">
        <v>108</v>
      </c>
      <c r="D71" s="90"/>
      <c r="E71" s="87"/>
      <c r="F71" s="88"/>
      <c r="G71" s="84"/>
      <c r="H71" s="84"/>
      <c r="I71" s="84"/>
      <c r="J71" s="77">
        <f t="shared" si="32"/>
        <v>0</v>
      </c>
      <c r="K71" s="87">
        <v>200</v>
      </c>
      <c r="L71" s="88">
        <v>0.5</v>
      </c>
      <c r="M71" s="84">
        <v>100</v>
      </c>
      <c r="N71" s="84">
        <v>0.6</v>
      </c>
      <c r="O71" s="84">
        <v>0</v>
      </c>
      <c r="P71" s="77">
        <f t="shared" si="33"/>
        <v>120</v>
      </c>
      <c r="Q71" s="87"/>
      <c r="R71" s="88"/>
      <c r="S71" s="84"/>
      <c r="T71" s="84"/>
      <c r="U71" s="84"/>
      <c r="V71" s="77">
        <f t="shared" si="34"/>
        <v>0</v>
      </c>
      <c r="W71" s="87"/>
      <c r="X71" s="88"/>
      <c r="Y71" s="84"/>
      <c r="Z71" s="84"/>
      <c r="AA71" s="84"/>
      <c r="AB71" s="77">
        <f t="shared" si="35"/>
        <v>0</v>
      </c>
      <c r="AC71" s="87"/>
      <c r="AD71" s="88"/>
      <c r="AE71" s="84"/>
      <c r="AF71" s="84"/>
      <c r="AG71" s="84"/>
      <c r="AH71" s="84">
        <f t="shared" si="36"/>
        <v>0</v>
      </c>
      <c r="AI71" s="87"/>
      <c r="AJ71" s="88"/>
      <c r="AK71" s="84"/>
      <c r="AL71" s="84"/>
      <c r="AM71" s="84"/>
      <c r="AN71" s="77">
        <f t="shared" si="37"/>
        <v>0</v>
      </c>
      <c r="AO71" s="87"/>
      <c r="AP71" s="88"/>
      <c r="AQ71" s="84"/>
      <c r="AR71" s="84"/>
      <c r="AS71" s="84"/>
      <c r="AT71" s="90">
        <f t="shared" si="38"/>
        <v>0</v>
      </c>
      <c r="AU71" s="87"/>
      <c r="AV71" s="88"/>
      <c r="AW71" s="88"/>
      <c r="AX71" s="88"/>
      <c r="AY71" s="88"/>
      <c r="AZ71" s="116">
        <f t="shared" si="15"/>
        <v>0</v>
      </c>
      <c r="BA71" s="87"/>
      <c r="BB71" s="88"/>
      <c r="BC71" s="84"/>
      <c r="BD71" s="84"/>
      <c r="BE71" s="84"/>
      <c r="BF71" s="90">
        <f t="shared" si="39"/>
        <v>0</v>
      </c>
      <c r="BG71" s="136">
        <f t="shared" si="40"/>
        <v>60</v>
      </c>
      <c r="BH71" s="84">
        <f t="shared" si="41"/>
        <v>60</v>
      </c>
      <c r="BI71" s="84">
        <f t="shared" si="42"/>
        <v>0</v>
      </c>
      <c r="BJ71" s="77">
        <f t="shared" si="43"/>
        <v>120</v>
      </c>
      <c r="BK71" s="105">
        <f t="shared" si="44"/>
        <v>21</v>
      </c>
      <c r="BL71" s="214"/>
      <c r="BO71" s="206"/>
      <c r="BP71" s="2">
        <f t="shared" si="17"/>
        <v>120</v>
      </c>
    </row>
    <row r="72" spans="1:68" ht="14.25" thickBot="1">
      <c r="A72" s="103"/>
      <c r="B72" s="195"/>
      <c r="C72" s="98" t="s">
        <v>137</v>
      </c>
      <c r="D72" s="90"/>
      <c r="E72" s="87"/>
      <c r="F72" s="88"/>
      <c r="G72" s="84"/>
      <c r="H72" s="84"/>
      <c r="I72" s="84"/>
      <c r="J72" s="77">
        <f>(E72*F72+G72)*H72-I72</f>
        <v>0</v>
      </c>
      <c r="K72" s="87"/>
      <c r="L72" s="88"/>
      <c r="M72" s="84"/>
      <c r="N72" s="84"/>
      <c r="O72" s="84"/>
      <c r="P72" s="77">
        <f t="shared" si="33"/>
        <v>0</v>
      </c>
      <c r="Q72" s="87"/>
      <c r="R72" s="88"/>
      <c r="S72" s="84"/>
      <c r="T72" s="84"/>
      <c r="U72" s="84"/>
      <c r="V72" s="77">
        <f>(Q72*R72+S72)*T72-U72</f>
        <v>0</v>
      </c>
      <c r="W72" s="87"/>
      <c r="X72" s="88"/>
      <c r="Y72" s="84"/>
      <c r="Z72" s="84"/>
      <c r="AA72" s="84"/>
      <c r="AB72" s="77">
        <f t="shared" si="35"/>
        <v>0</v>
      </c>
      <c r="AC72" s="87"/>
      <c r="AD72" s="88"/>
      <c r="AE72" s="84"/>
      <c r="AF72" s="84"/>
      <c r="AG72" s="84"/>
      <c r="AH72" s="84">
        <f>(AC72*AD72+AE72)*AF72</f>
        <v>0</v>
      </c>
      <c r="AI72" s="87"/>
      <c r="AJ72" s="88"/>
      <c r="AK72" s="84"/>
      <c r="AL72" s="84"/>
      <c r="AM72" s="84"/>
      <c r="AN72" s="77">
        <f>(AI72*AJ72+AK72)*AL72-AM72</f>
        <v>0</v>
      </c>
      <c r="AO72" s="87"/>
      <c r="AP72" s="88"/>
      <c r="AQ72" s="84"/>
      <c r="AR72" s="84"/>
      <c r="AS72" s="84"/>
      <c r="AT72" s="90">
        <f>(AO72*AP72+AQ72)*AR72-AS72</f>
        <v>0</v>
      </c>
      <c r="AU72" s="87"/>
      <c r="AV72" s="88"/>
      <c r="AW72" s="88"/>
      <c r="AX72" s="88"/>
      <c r="AY72" s="88"/>
      <c r="AZ72" s="116">
        <f>(AU72*AV72+AW72)*AX72-AY72</f>
        <v>0</v>
      </c>
      <c r="BA72" s="87"/>
      <c r="BB72" s="88"/>
      <c r="BC72" s="84"/>
      <c r="BD72" s="84"/>
      <c r="BE72" s="84"/>
      <c r="BF72" s="90">
        <f>(BA72*BB72+BC72)*BD72-BE72</f>
        <v>0</v>
      </c>
      <c r="BG72" s="136">
        <f t="shared" si="40"/>
        <v>0</v>
      </c>
      <c r="BH72" s="84">
        <f t="shared" si="41"/>
        <v>0</v>
      </c>
      <c r="BI72" s="84">
        <f t="shared" si="42"/>
        <v>0</v>
      </c>
      <c r="BJ72" s="77">
        <f t="shared" si="43"/>
        <v>0</v>
      </c>
      <c r="BK72" s="105">
        <f t="shared" si="44"/>
        <v>25</v>
      </c>
      <c r="BL72" s="214"/>
      <c r="BO72" s="206"/>
      <c r="BP72" s="2">
        <f t="shared" si="17"/>
        <v>0</v>
      </c>
    </row>
    <row r="73" spans="1:68" ht="14.25" thickBot="1">
      <c r="A73" s="103"/>
      <c r="B73" s="195"/>
      <c r="C73" s="98" t="s">
        <v>138</v>
      </c>
      <c r="D73" s="90"/>
      <c r="E73" s="87"/>
      <c r="F73" s="88"/>
      <c r="G73" s="84"/>
      <c r="H73" s="84"/>
      <c r="I73" s="84"/>
      <c r="J73" s="77">
        <f>(E73*F73+G73)*H73-I73</f>
        <v>0</v>
      </c>
      <c r="K73" s="87"/>
      <c r="L73" s="88"/>
      <c r="M73" s="84"/>
      <c r="N73" s="84"/>
      <c r="O73" s="84"/>
      <c r="P73" s="77">
        <f t="shared" si="33"/>
        <v>0</v>
      </c>
      <c r="Q73" s="87"/>
      <c r="R73" s="88"/>
      <c r="S73" s="84"/>
      <c r="T73" s="84"/>
      <c r="U73" s="84"/>
      <c r="V73" s="77">
        <f>(Q73*R73+S73)*T73-U73</f>
        <v>0</v>
      </c>
      <c r="W73" s="87"/>
      <c r="X73" s="88"/>
      <c r="Y73" s="84"/>
      <c r="Z73" s="84"/>
      <c r="AA73" s="84"/>
      <c r="AB73" s="77">
        <f t="shared" si="35"/>
        <v>0</v>
      </c>
      <c r="AC73" s="87"/>
      <c r="AD73" s="88"/>
      <c r="AE73" s="84"/>
      <c r="AF73" s="84"/>
      <c r="AG73" s="84"/>
      <c r="AH73" s="84">
        <f>(AC73*AD73+AE73)*AF73</f>
        <v>0</v>
      </c>
      <c r="AI73" s="87"/>
      <c r="AJ73" s="88"/>
      <c r="AK73" s="84"/>
      <c r="AL73" s="84"/>
      <c r="AM73" s="84"/>
      <c r="AN73" s="77">
        <f>(AI73*AJ73+AK73)*AL73-AM73</f>
        <v>0</v>
      </c>
      <c r="AO73" s="87"/>
      <c r="AP73" s="88"/>
      <c r="AQ73" s="84"/>
      <c r="AR73" s="84"/>
      <c r="AS73" s="84"/>
      <c r="AT73" s="90">
        <f>(AO73*AP73+AQ73)*AR73-AS73</f>
        <v>0</v>
      </c>
      <c r="AU73" s="87"/>
      <c r="AV73" s="88"/>
      <c r="AW73" s="88"/>
      <c r="AX73" s="88"/>
      <c r="AY73" s="88"/>
      <c r="AZ73" s="116">
        <f>(AU73*AV73+AW73)*AX73-AY73</f>
        <v>0</v>
      </c>
      <c r="BA73" s="87"/>
      <c r="BB73" s="88"/>
      <c r="BC73" s="84"/>
      <c r="BD73" s="84"/>
      <c r="BE73" s="84"/>
      <c r="BF73" s="90">
        <f>(BA73*BB73+BC73)*BD73-BE73</f>
        <v>0</v>
      </c>
      <c r="BG73" s="136">
        <f t="shared" si="40"/>
        <v>0</v>
      </c>
      <c r="BH73" s="84">
        <f t="shared" si="41"/>
        <v>0</v>
      </c>
      <c r="BI73" s="84">
        <f t="shared" si="42"/>
        <v>0</v>
      </c>
      <c r="BJ73" s="77">
        <f t="shared" si="43"/>
        <v>0</v>
      </c>
      <c r="BK73" s="105">
        <f t="shared" si="44"/>
        <v>25</v>
      </c>
      <c r="BL73" s="214"/>
      <c r="BO73" s="206"/>
      <c r="BP73" s="2">
        <f t="shared" si="17"/>
        <v>0</v>
      </c>
    </row>
    <row r="74" spans="1:68" ht="14.25" thickBot="1">
      <c r="A74" s="103"/>
      <c r="B74" s="195"/>
      <c r="C74" s="98" t="s">
        <v>139</v>
      </c>
      <c r="D74" s="90"/>
      <c r="E74" s="87"/>
      <c r="F74" s="88"/>
      <c r="G74" s="84"/>
      <c r="H74" s="84"/>
      <c r="I74" s="84"/>
      <c r="J74" s="77">
        <f>(E74*F74+G74)*H74-I74</f>
        <v>0</v>
      </c>
      <c r="K74" s="87"/>
      <c r="L74" s="88"/>
      <c r="M74" s="84"/>
      <c r="N74" s="84"/>
      <c r="O74" s="84"/>
      <c r="P74" s="77">
        <f t="shared" si="33"/>
        <v>0</v>
      </c>
      <c r="Q74" s="87"/>
      <c r="R74" s="88"/>
      <c r="S74" s="84"/>
      <c r="T74" s="84"/>
      <c r="U74" s="84"/>
      <c r="V74" s="77">
        <f>(Q74*R74+S74)*T74-U74</f>
        <v>0</v>
      </c>
      <c r="W74" s="87"/>
      <c r="X74" s="88"/>
      <c r="Y74" s="84"/>
      <c r="Z74" s="84"/>
      <c r="AA74" s="84"/>
      <c r="AB74" s="77">
        <f t="shared" si="35"/>
        <v>0</v>
      </c>
      <c r="AC74" s="87"/>
      <c r="AD74" s="88"/>
      <c r="AE74" s="84"/>
      <c r="AF74" s="84"/>
      <c r="AG74" s="84"/>
      <c r="AH74" s="84">
        <f>(AC74*AD74+AE74)*AF74</f>
        <v>0</v>
      </c>
      <c r="AI74" s="87"/>
      <c r="AJ74" s="88"/>
      <c r="AK74" s="84"/>
      <c r="AL74" s="84"/>
      <c r="AM74" s="84"/>
      <c r="AN74" s="77">
        <f>(AI74*AJ74+AK74)*AL74-AM74</f>
        <v>0</v>
      </c>
      <c r="AO74" s="87"/>
      <c r="AP74" s="88"/>
      <c r="AQ74" s="84"/>
      <c r="AR74" s="84"/>
      <c r="AS74" s="84"/>
      <c r="AT74" s="90">
        <f>(AO74*AP74+AQ74)*AR74-AS74</f>
        <v>0</v>
      </c>
      <c r="AU74" s="87"/>
      <c r="AV74" s="88"/>
      <c r="AW74" s="88"/>
      <c r="AX74" s="88"/>
      <c r="AY74" s="88"/>
      <c r="AZ74" s="116">
        <f>(AU74*AV74+AW74)*AX74-AY74</f>
        <v>0</v>
      </c>
      <c r="BA74" s="87"/>
      <c r="BB74" s="88"/>
      <c r="BC74" s="84"/>
      <c r="BD74" s="84"/>
      <c r="BE74" s="84"/>
      <c r="BF74" s="90">
        <f>(BA74*BB74+BC74)*BD74-BE74</f>
        <v>0</v>
      </c>
      <c r="BG74" s="136">
        <f t="shared" si="40"/>
        <v>0</v>
      </c>
      <c r="BH74" s="84">
        <f t="shared" si="41"/>
        <v>0</v>
      </c>
      <c r="BI74" s="84">
        <f t="shared" si="42"/>
        <v>0</v>
      </c>
      <c r="BJ74" s="77">
        <f t="shared" si="43"/>
        <v>0</v>
      </c>
      <c r="BK74" s="105">
        <f t="shared" si="44"/>
        <v>25</v>
      </c>
      <c r="BL74" s="214"/>
      <c r="BO74" s="206"/>
      <c r="BP74" s="2">
        <f t="shared" si="17"/>
        <v>0</v>
      </c>
    </row>
    <row r="75" spans="1:68" ht="14.25" thickBot="1">
      <c r="A75" s="103"/>
      <c r="B75" s="195"/>
      <c r="C75" s="98" t="s">
        <v>124</v>
      </c>
      <c r="D75" s="90"/>
      <c r="E75" s="87"/>
      <c r="F75" s="88"/>
      <c r="G75" s="84"/>
      <c r="H75" s="84"/>
      <c r="I75" s="84"/>
      <c r="J75" s="77">
        <f>(E75*F75+G75)*H75-I75</f>
        <v>0</v>
      </c>
      <c r="K75" s="87"/>
      <c r="L75" s="88"/>
      <c r="M75" s="84"/>
      <c r="N75" s="84"/>
      <c r="O75" s="84"/>
      <c r="P75" s="77">
        <f t="shared" si="33"/>
        <v>0</v>
      </c>
      <c r="Q75" s="87"/>
      <c r="R75" s="88"/>
      <c r="S75" s="84"/>
      <c r="T75" s="84"/>
      <c r="U75" s="84"/>
      <c r="V75" s="77">
        <f>(Q75*R75+S75)*T75-U75</f>
        <v>0</v>
      </c>
      <c r="W75" s="87"/>
      <c r="X75" s="88"/>
      <c r="Y75" s="84"/>
      <c r="Z75" s="84"/>
      <c r="AA75" s="84"/>
      <c r="AB75" s="77">
        <f t="shared" si="35"/>
        <v>0</v>
      </c>
      <c r="AC75" s="87"/>
      <c r="AD75" s="88"/>
      <c r="AE75" s="84"/>
      <c r="AF75" s="84"/>
      <c r="AG75" s="84"/>
      <c r="AH75" s="84">
        <f>(AC75*AD75+AE75)*AF75</f>
        <v>0</v>
      </c>
      <c r="AI75" s="87"/>
      <c r="AJ75" s="88"/>
      <c r="AK75" s="84"/>
      <c r="AL75" s="84"/>
      <c r="AM75" s="84"/>
      <c r="AN75" s="77">
        <f>(AI75*AJ75+AK75)*AL75-AM75</f>
        <v>0</v>
      </c>
      <c r="AO75" s="87">
        <v>700</v>
      </c>
      <c r="AP75" s="88">
        <v>0.5</v>
      </c>
      <c r="AQ75" s="84">
        <v>700</v>
      </c>
      <c r="AR75" s="84">
        <v>0.6</v>
      </c>
      <c r="AS75" s="84">
        <v>0</v>
      </c>
      <c r="AT75" s="90">
        <f t="shared" si="38"/>
        <v>630</v>
      </c>
      <c r="AU75" s="87"/>
      <c r="AV75" s="88"/>
      <c r="AW75" s="88"/>
      <c r="AX75" s="88"/>
      <c r="AY75" s="88"/>
      <c r="AZ75" s="116">
        <f t="shared" si="15"/>
        <v>0</v>
      </c>
      <c r="BA75" s="87">
        <v>5400</v>
      </c>
      <c r="BB75" s="88">
        <v>0.5</v>
      </c>
      <c r="BC75" s="84">
        <v>2200</v>
      </c>
      <c r="BD75" s="84">
        <v>0.6</v>
      </c>
      <c r="BE75" s="84">
        <v>0</v>
      </c>
      <c r="BF75" s="90">
        <f>(BA75*BB75+BC75)*BD75-BE75</f>
        <v>2940</v>
      </c>
      <c r="BG75" s="136">
        <f t="shared" si="40"/>
        <v>1830</v>
      </c>
      <c r="BH75" s="84">
        <f t="shared" si="41"/>
        <v>1740</v>
      </c>
      <c r="BI75" s="84">
        <f t="shared" si="42"/>
        <v>0</v>
      </c>
      <c r="BJ75" s="77">
        <f t="shared" si="43"/>
        <v>3570</v>
      </c>
      <c r="BK75" s="105">
        <f t="shared" si="44"/>
        <v>7</v>
      </c>
      <c r="BL75" s="214"/>
      <c r="BO75" s="206"/>
      <c r="BP75" s="2">
        <f t="shared" si="17"/>
        <v>3570</v>
      </c>
    </row>
    <row r="76" spans="1:68" ht="14.25" thickBot="1">
      <c r="A76" s="103"/>
      <c r="B76" s="195"/>
      <c r="C76" s="98" t="s">
        <v>136</v>
      </c>
      <c r="D76" s="90"/>
      <c r="E76" s="87"/>
      <c r="F76" s="88"/>
      <c r="G76" s="84"/>
      <c r="H76" s="84"/>
      <c r="I76" s="84"/>
      <c r="J76" s="77">
        <f t="shared" si="32"/>
        <v>0</v>
      </c>
      <c r="K76" s="87"/>
      <c r="L76" s="88"/>
      <c r="M76" s="84"/>
      <c r="N76" s="84"/>
      <c r="O76" s="84"/>
      <c r="P76" s="77">
        <f t="shared" si="33"/>
        <v>0</v>
      </c>
      <c r="Q76" s="87"/>
      <c r="R76" s="88"/>
      <c r="S76" s="84"/>
      <c r="T76" s="84"/>
      <c r="U76" s="84"/>
      <c r="V76" s="77">
        <f t="shared" si="34"/>
        <v>0</v>
      </c>
      <c r="W76" s="87"/>
      <c r="X76" s="88"/>
      <c r="Y76" s="84"/>
      <c r="Z76" s="84"/>
      <c r="AA76" s="84"/>
      <c r="AB76" s="77">
        <f t="shared" si="35"/>
        <v>0</v>
      </c>
      <c r="AC76" s="87"/>
      <c r="AD76" s="88"/>
      <c r="AE76" s="84"/>
      <c r="AF76" s="84"/>
      <c r="AG76" s="84"/>
      <c r="AH76" s="84">
        <f t="shared" si="36"/>
        <v>0</v>
      </c>
      <c r="AI76" s="87"/>
      <c r="AJ76" s="88"/>
      <c r="AK76" s="84"/>
      <c r="AL76" s="84"/>
      <c r="AM76" s="84"/>
      <c r="AN76" s="77">
        <f t="shared" si="37"/>
        <v>0</v>
      </c>
      <c r="AO76" s="87"/>
      <c r="AP76" s="88"/>
      <c r="AQ76" s="84"/>
      <c r="AR76" s="84"/>
      <c r="AS76" s="84"/>
      <c r="AT76" s="90">
        <f t="shared" si="38"/>
        <v>0</v>
      </c>
      <c r="AU76" s="87"/>
      <c r="AV76" s="88"/>
      <c r="AW76" s="88">
        <v>100</v>
      </c>
      <c r="AX76" s="88">
        <v>0.6</v>
      </c>
      <c r="AY76" s="88">
        <v>0</v>
      </c>
      <c r="AZ76" s="116">
        <f t="shared" si="15"/>
        <v>60</v>
      </c>
      <c r="BA76" s="87"/>
      <c r="BB76" s="88"/>
      <c r="BC76" s="84"/>
      <c r="BD76" s="84"/>
      <c r="BE76" s="84"/>
      <c r="BF76" s="90">
        <f t="shared" si="39"/>
        <v>0</v>
      </c>
      <c r="BG76" s="136">
        <f t="shared" si="40"/>
        <v>0</v>
      </c>
      <c r="BH76" s="84">
        <f t="shared" si="41"/>
        <v>60</v>
      </c>
      <c r="BI76" s="84">
        <f t="shared" si="42"/>
        <v>0</v>
      </c>
      <c r="BJ76" s="77">
        <f t="shared" si="43"/>
        <v>60</v>
      </c>
      <c r="BK76" s="105">
        <f t="shared" si="44"/>
        <v>24</v>
      </c>
      <c r="BL76" s="214"/>
      <c r="BO76" s="206"/>
      <c r="BP76" s="2">
        <f t="shared" si="17"/>
        <v>60</v>
      </c>
    </row>
    <row r="77" spans="1:68" ht="14.25" thickBot="1">
      <c r="A77" s="103"/>
      <c r="B77" s="195"/>
      <c r="C77" s="98" t="s">
        <v>109</v>
      </c>
      <c r="D77" s="90"/>
      <c r="E77" s="87"/>
      <c r="F77" s="88"/>
      <c r="G77" s="84"/>
      <c r="H77" s="84"/>
      <c r="I77" s="84"/>
      <c r="J77" s="77">
        <f t="shared" si="32"/>
        <v>0</v>
      </c>
      <c r="K77" s="87">
        <v>200</v>
      </c>
      <c r="L77" s="88">
        <v>0.5</v>
      </c>
      <c r="M77" s="84">
        <v>100</v>
      </c>
      <c r="N77" s="84">
        <v>0.6</v>
      </c>
      <c r="O77" s="84">
        <v>0</v>
      </c>
      <c r="P77" s="77">
        <f t="shared" si="33"/>
        <v>120</v>
      </c>
      <c r="Q77" s="87"/>
      <c r="R77" s="88"/>
      <c r="S77" s="84"/>
      <c r="T77" s="84"/>
      <c r="U77" s="84"/>
      <c r="V77" s="77">
        <f t="shared" si="34"/>
        <v>0</v>
      </c>
      <c r="W77" s="87"/>
      <c r="X77" s="88"/>
      <c r="Y77" s="84"/>
      <c r="Z77" s="84"/>
      <c r="AA77" s="84"/>
      <c r="AB77" s="77">
        <f t="shared" si="35"/>
        <v>0</v>
      </c>
      <c r="AC77" s="87"/>
      <c r="AD77" s="88"/>
      <c r="AE77" s="84"/>
      <c r="AF77" s="84"/>
      <c r="AG77" s="84"/>
      <c r="AH77" s="84">
        <f t="shared" si="36"/>
        <v>0</v>
      </c>
      <c r="AI77" s="87"/>
      <c r="AJ77" s="88"/>
      <c r="AK77" s="84"/>
      <c r="AL77" s="84"/>
      <c r="AM77" s="84"/>
      <c r="AN77" s="77">
        <f t="shared" si="37"/>
        <v>0</v>
      </c>
      <c r="AO77" s="87"/>
      <c r="AP77" s="88"/>
      <c r="AQ77" s="84"/>
      <c r="AR77" s="84"/>
      <c r="AS77" s="84"/>
      <c r="AT77" s="90">
        <f t="shared" si="38"/>
        <v>0</v>
      </c>
      <c r="AU77" s="87"/>
      <c r="AV77" s="88"/>
      <c r="AW77" s="88"/>
      <c r="AX77" s="88"/>
      <c r="AY77" s="88"/>
      <c r="AZ77" s="116">
        <f t="shared" si="15"/>
        <v>0</v>
      </c>
      <c r="BA77" s="87"/>
      <c r="BB77" s="88"/>
      <c r="BC77" s="84"/>
      <c r="BD77" s="84"/>
      <c r="BE77" s="84"/>
      <c r="BF77" s="90">
        <f t="shared" si="39"/>
        <v>0</v>
      </c>
      <c r="BG77" s="136">
        <f t="shared" si="40"/>
        <v>60</v>
      </c>
      <c r="BH77" s="84">
        <f t="shared" si="41"/>
        <v>60</v>
      </c>
      <c r="BI77" s="84">
        <f t="shared" si="42"/>
        <v>0</v>
      </c>
      <c r="BJ77" s="77">
        <f t="shared" si="43"/>
        <v>120</v>
      </c>
      <c r="BK77" s="105">
        <f t="shared" si="44"/>
        <v>21</v>
      </c>
      <c r="BL77" s="214"/>
      <c r="BO77" s="206"/>
      <c r="BP77" s="2">
        <f t="shared" si="17"/>
        <v>120</v>
      </c>
    </row>
    <row r="78" spans="1:68" ht="14.25" thickBot="1">
      <c r="A78" s="103"/>
      <c r="B78" s="195"/>
      <c r="C78" s="99" t="s">
        <v>135</v>
      </c>
      <c r="D78" s="90"/>
      <c r="E78" s="87"/>
      <c r="F78" s="88"/>
      <c r="G78" s="84"/>
      <c r="H78" s="84"/>
      <c r="I78" s="84"/>
      <c r="J78" s="77">
        <f t="shared" si="32"/>
        <v>0</v>
      </c>
      <c r="K78" s="87"/>
      <c r="L78" s="88"/>
      <c r="M78" s="84"/>
      <c r="N78" s="84"/>
      <c r="O78" s="84"/>
      <c r="P78" s="77">
        <f t="shared" si="33"/>
        <v>0</v>
      </c>
      <c r="Q78" s="87"/>
      <c r="R78" s="88"/>
      <c r="S78" s="84"/>
      <c r="T78" s="84"/>
      <c r="U78" s="84"/>
      <c r="V78" s="77">
        <f t="shared" si="34"/>
        <v>0</v>
      </c>
      <c r="W78" s="87"/>
      <c r="X78" s="88"/>
      <c r="Y78" s="84"/>
      <c r="Z78" s="84"/>
      <c r="AA78" s="84"/>
      <c r="AB78" s="77">
        <f t="shared" si="35"/>
        <v>0</v>
      </c>
      <c r="AC78" s="87"/>
      <c r="AD78" s="88"/>
      <c r="AE78" s="84"/>
      <c r="AF78" s="84"/>
      <c r="AG78" s="84"/>
      <c r="AH78" s="84">
        <f t="shared" si="36"/>
        <v>0</v>
      </c>
      <c r="AI78" s="87"/>
      <c r="AJ78" s="88"/>
      <c r="AK78" s="84"/>
      <c r="AL78" s="84"/>
      <c r="AM78" s="84"/>
      <c r="AN78" s="77">
        <f t="shared" si="37"/>
        <v>0</v>
      </c>
      <c r="AO78" s="87"/>
      <c r="AP78" s="88"/>
      <c r="AQ78" s="84"/>
      <c r="AR78" s="84"/>
      <c r="AS78" s="84"/>
      <c r="AT78" s="90">
        <f t="shared" si="38"/>
        <v>0</v>
      </c>
      <c r="AU78" s="87">
        <v>700</v>
      </c>
      <c r="AV78" s="88">
        <v>1</v>
      </c>
      <c r="AW78" s="88">
        <v>400</v>
      </c>
      <c r="AX78" s="88">
        <v>0.6</v>
      </c>
      <c r="AY78" s="88">
        <v>0</v>
      </c>
      <c r="AZ78" s="161">
        <f t="shared" si="15"/>
        <v>660</v>
      </c>
      <c r="BA78" s="87"/>
      <c r="BB78" s="88"/>
      <c r="BC78" s="84"/>
      <c r="BD78" s="84"/>
      <c r="BE78" s="84"/>
      <c r="BF78" s="90">
        <f t="shared" si="39"/>
        <v>0</v>
      </c>
      <c r="BG78" s="136">
        <f t="shared" si="40"/>
        <v>420</v>
      </c>
      <c r="BH78" s="84">
        <f t="shared" si="41"/>
        <v>240</v>
      </c>
      <c r="BI78" s="84">
        <f t="shared" si="42"/>
        <v>0</v>
      </c>
      <c r="BJ78" s="77">
        <f t="shared" si="43"/>
        <v>660</v>
      </c>
      <c r="BK78" s="105">
        <f t="shared" si="44"/>
        <v>12</v>
      </c>
      <c r="BL78" s="214"/>
      <c r="BO78" s="206"/>
      <c r="BP78" s="2">
        <f t="shared" si="17"/>
        <v>660</v>
      </c>
    </row>
    <row r="79" spans="1:68" ht="14.25" thickBot="1">
      <c r="B79" s="195"/>
      <c r="C79" s="93" t="s">
        <v>15</v>
      </c>
      <c r="D79" s="94"/>
      <c r="E79" s="95"/>
      <c r="F79" s="94"/>
      <c r="G79" s="94"/>
      <c r="H79" s="94"/>
      <c r="I79" s="94"/>
      <c r="J79" s="96">
        <f>SUM(J70:J78)</f>
        <v>0</v>
      </c>
      <c r="K79" s="95"/>
      <c r="L79" s="94"/>
      <c r="M79" s="94"/>
      <c r="N79" s="94"/>
      <c r="O79" s="94"/>
      <c r="P79" s="96">
        <f>SUM(P70:P78)</f>
        <v>720</v>
      </c>
      <c r="Q79" s="95"/>
      <c r="R79" s="94"/>
      <c r="S79" s="94"/>
      <c r="T79" s="94"/>
      <c r="U79" s="94"/>
      <c r="V79" s="96">
        <f>SUM(V70:V78)</f>
        <v>0</v>
      </c>
      <c r="W79" s="95"/>
      <c r="X79" s="94"/>
      <c r="Y79" s="94"/>
      <c r="Z79" s="94"/>
      <c r="AA79" s="94"/>
      <c r="AB79" s="96">
        <f>SUM(AB70:AB78)</f>
        <v>0</v>
      </c>
      <c r="AC79" s="95"/>
      <c r="AD79" s="94"/>
      <c r="AE79" s="94"/>
      <c r="AF79" s="94"/>
      <c r="AG79" s="94"/>
      <c r="AH79" s="96">
        <f>SUM(AH70:AH78)</f>
        <v>0</v>
      </c>
      <c r="AI79" s="95"/>
      <c r="AJ79" s="94"/>
      <c r="AK79" s="94"/>
      <c r="AL79" s="94"/>
      <c r="AM79" s="94"/>
      <c r="AN79" s="96">
        <f>SUM(AN70:AN78)</f>
        <v>0</v>
      </c>
      <c r="AO79" s="95"/>
      <c r="AP79" s="94"/>
      <c r="AQ79" s="94"/>
      <c r="AR79" s="94"/>
      <c r="AS79" s="94"/>
      <c r="AT79" s="160">
        <f>SUM(AT70:AT78)</f>
        <v>630</v>
      </c>
      <c r="AU79" s="95"/>
      <c r="AV79" s="94"/>
      <c r="AW79" s="94"/>
      <c r="AX79" s="94"/>
      <c r="AY79" s="94"/>
      <c r="AZ79" s="96">
        <f>SUM(AZ70:AZ78)</f>
        <v>720</v>
      </c>
      <c r="BA79" s="95"/>
      <c r="BB79" s="94"/>
      <c r="BC79" s="94"/>
      <c r="BD79" s="94"/>
      <c r="BE79" s="94"/>
      <c r="BF79" s="160">
        <f>SUM(BF70:BF78)</f>
        <v>2940</v>
      </c>
      <c r="BG79" s="95"/>
      <c r="BH79" s="94"/>
      <c r="BI79" s="94"/>
      <c r="BJ79" s="96">
        <f>SUM(BJ70:BJ78)</f>
        <v>5010</v>
      </c>
      <c r="BK79" s="105"/>
      <c r="BL79" s="215"/>
      <c r="BO79" s="206"/>
      <c r="BP79" s="2"/>
    </row>
    <row r="80" spans="1:68">
      <c r="BL80" s="101"/>
      <c r="BO80" s="102"/>
    </row>
    <row r="85" spans="2:64">
      <c r="B85" s="72"/>
      <c r="C85" s="70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212"/>
    </row>
    <row r="86" spans="2:64">
      <c r="B86" s="72"/>
      <c r="C86" s="70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212"/>
    </row>
    <row r="87" spans="2:64">
      <c r="B87" s="72"/>
      <c r="C87" s="70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212"/>
    </row>
    <row r="88" spans="2:64">
      <c r="B88" s="72"/>
      <c r="C88" s="70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212"/>
    </row>
    <row r="89" spans="2:64">
      <c r="B89" s="72"/>
      <c r="C89" s="70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212"/>
    </row>
  </sheetData>
  <mergeCells count="42">
    <mergeCell ref="BO70:BO79"/>
    <mergeCell ref="BL43:BL61"/>
    <mergeCell ref="B70:B79"/>
    <mergeCell ref="BL85:BL89"/>
    <mergeCell ref="B43:B61"/>
    <mergeCell ref="BL62:BL63"/>
    <mergeCell ref="B62:B63"/>
    <mergeCell ref="B64:B69"/>
    <mergeCell ref="BL64:BL69"/>
    <mergeCell ref="BO43:BO61"/>
    <mergeCell ref="BO62:BO63"/>
    <mergeCell ref="BO64:BO69"/>
    <mergeCell ref="BL70:BL79"/>
    <mergeCell ref="B28:B33"/>
    <mergeCell ref="BL34:BL39"/>
    <mergeCell ref="B34:B39"/>
    <mergeCell ref="BL40:BL42"/>
    <mergeCell ref="B40:B42"/>
    <mergeCell ref="B5:B8"/>
    <mergeCell ref="B9:B22"/>
    <mergeCell ref="BL9:BL22"/>
    <mergeCell ref="B23:B27"/>
    <mergeCell ref="BL23:BL27"/>
    <mergeCell ref="BL5:BL8"/>
    <mergeCell ref="BO40:BO42"/>
    <mergeCell ref="AI3:AN3"/>
    <mergeCell ref="AO3:AT3"/>
    <mergeCell ref="BA3:BF3"/>
    <mergeCell ref="BG3:BJ3"/>
    <mergeCell ref="BO5:BO8"/>
    <mergeCell ref="BO9:BO22"/>
    <mergeCell ref="BO23:BO27"/>
    <mergeCell ref="BO28:BO33"/>
    <mergeCell ref="BO34:BO39"/>
    <mergeCell ref="BO4:BP4"/>
    <mergeCell ref="BL28:BL33"/>
    <mergeCell ref="AU3:AZ3"/>
    <mergeCell ref="E3:J3"/>
    <mergeCell ref="K3:P3"/>
    <mergeCell ref="Q3:V3"/>
    <mergeCell ref="W3:AB3"/>
    <mergeCell ref="AC3:AH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8月11日</vt:lpstr>
      <vt:lpstr>8月16日</vt:lpstr>
      <vt:lpstr>8月17日</vt:lpstr>
      <vt:lpstr>8月18日</vt:lpstr>
      <vt:lpstr>大会記録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2010-08-20T03:46:49Z</dcterms:modified>
</cp:coreProperties>
</file>