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5600" windowHeight="11760"/>
  </bookViews>
  <sheets>
    <sheet name="8月12日" sheetId="2" r:id="rId1"/>
    <sheet name="8月13日" sheetId="3" r:id="rId2"/>
    <sheet name="8月14日" sheetId="4" r:id="rId3"/>
    <sheet name="8月15日" sheetId="6" r:id="rId4"/>
    <sheet name="8月16日" sheetId="7" r:id="rId5"/>
    <sheet name="大会記録" sheetId="5" r:id="rId6"/>
  </sheets>
  <calcPr calcId="125725" iterate="1"/>
</workbook>
</file>

<file path=xl/calcChain.xml><?xml version="1.0" encoding="utf-8"?>
<calcChain xmlns="http://schemas.openxmlformats.org/spreadsheetml/2006/main">
  <c r="AN7" i="2"/>
  <c r="AP7" s="1"/>
  <c r="AR7" s="1"/>
  <c r="AU7" s="1"/>
  <c r="AQ7"/>
  <c r="AQ44" i="6"/>
  <c r="AP44"/>
  <c r="AR44" s="1"/>
  <c r="AU44" s="1"/>
  <c r="AN44"/>
  <c r="AQ43"/>
  <c r="AN43"/>
  <c r="AP43" s="1"/>
  <c r="AR43" s="1"/>
  <c r="AU43" s="1"/>
  <c r="AQ42"/>
  <c r="AN42"/>
  <c r="AP42" s="1"/>
  <c r="AR42" s="1"/>
  <c r="AU42" s="1"/>
  <c r="AQ41"/>
  <c r="AP41"/>
  <c r="AN41"/>
  <c r="AQ40"/>
  <c r="AN40"/>
  <c r="AP40" s="1"/>
  <c r="AR40" s="1"/>
  <c r="AU40" s="1"/>
  <c r="AQ39"/>
  <c r="AN39"/>
  <c r="AP39" s="1"/>
  <c r="AR39" s="1"/>
  <c r="AU39" s="1"/>
  <c r="AQ38"/>
  <c r="AN38"/>
  <c r="AP38" s="1"/>
  <c r="AQ37"/>
  <c r="AN37"/>
  <c r="AP37" s="1"/>
  <c r="AR37" s="1"/>
  <c r="AU37" s="1"/>
  <c r="AQ36"/>
  <c r="AN36"/>
  <c r="AP36" s="1"/>
  <c r="AR36" s="1"/>
  <c r="AU36" s="1"/>
  <c r="AQ35"/>
  <c r="AN35"/>
  <c r="AP35" s="1"/>
  <c r="AR35" s="1"/>
  <c r="AU35" s="1"/>
  <c r="AQ34"/>
  <c r="AN34"/>
  <c r="AP34" s="1"/>
  <c r="AQ33"/>
  <c r="AP33"/>
  <c r="AR33" s="1"/>
  <c r="AU33" s="1"/>
  <c r="AN33"/>
  <c r="AQ32"/>
  <c r="AN32"/>
  <c r="AP32" s="1"/>
  <c r="AR32" s="1"/>
  <c r="AU32" s="1"/>
  <c r="AQ31"/>
  <c r="AN31"/>
  <c r="AP31" s="1"/>
  <c r="AR31" s="1"/>
  <c r="AU31" s="1"/>
  <c r="AQ30"/>
  <c r="AN30"/>
  <c r="AP30" s="1"/>
  <c r="AR30" s="1"/>
  <c r="AU30" s="1"/>
  <c r="AQ29"/>
  <c r="AN29"/>
  <c r="AP29" s="1"/>
  <c r="AQ28"/>
  <c r="AN28"/>
  <c r="AP28" s="1"/>
  <c r="AR28" s="1"/>
  <c r="AU28" s="1"/>
  <c r="AQ27"/>
  <c r="AN27"/>
  <c r="AP27" s="1"/>
  <c r="AR27" s="1"/>
  <c r="AU27" s="1"/>
  <c r="AQ26"/>
  <c r="AN26"/>
  <c r="AP26" s="1"/>
  <c r="AQ25"/>
  <c r="AP25"/>
  <c r="AR25" s="1"/>
  <c r="AU25" s="1"/>
  <c r="AN25"/>
  <c r="AQ24"/>
  <c r="AN24"/>
  <c r="AP24" s="1"/>
  <c r="AR24" s="1"/>
  <c r="AU24" s="1"/>
  <c r="AQ23"/>
  <c r="AN23"/>
  <c r="AP23" s="1"/>
  <c r="AR23" s="1"/>
  <c r="AU23" s="1"/>
  <c r="AQ22"/>
  <c r="AN22"/>
  <c r="AP22" s="1"/>
  <c r="AQ21"/>
  <c r="AP21"/>
  <c r="AN21"/>
  <c r="AQ20"/>
  <c r="AN20"/>
  <c r="AP20" s="1"/>
  <c r="AR20" s="1"/>
  <c r="AU20" s="1"/>
  <c r="AQ19"/>
  <c r="AN19"/>
  <c r="AP19" s="1"/>
  <c r="AR19" s="1"/>
  <c r="AU19" s="1"/>
  <c r="AQ18"/>
  <c r="AN18"/>
  <c r="AP18" s="1"/>
  <c r="AQ17"/>
  <c r="AN17"/>
  <c r="AP17" s="1"/>
  <c r="AQ16"/>
  <c r="AN16"/>
  <c r="AP16" s="1"/>
  <c r="AR16" s="1"/>
  <c r="AU16" s="1"/>
  <c r="AQ15"/>
  <c r="AN15"/>
  <c r="AP15" s="1"/>
  <c r="AR15" s="1"/>
  <c r="AU15" s="1"/>
  <c r="AQ14"/>
  <c r="AN14"/>
  <c r="AP14" s="1"/>
  <c r="AQ13"/>
  <c r="AP13"/>
  <c r="AN13"/>
  <c r="AQ12"/>
  <c r="AN12"/>
  <c r="AP12" s="1"/>
  <c r="AR12" s="1"/>
  <c r="AU12" s="1"/>
  <c r="AQ11"/>
  <c r="AN11"/>
  <c r="AP11" s="1"/>
  <c r="AR11" s="1"/>
  <c r="AU11" s="1"/>
  <c r="AQ10"/>
  <c r="AN10"/>
  <c r="AP10" s="1"/>
  <c r="AR10" s="1"/>
  <c r="AU10" s="1"/>
  <c r="AQ9"/>
  <c r="AP9"/>
  <c r="AR9" s="1"/>
  <c r="AU9" s="1"/>
  <c r="AN9"/>
  <c r="AQ8"/>
  <c r="AN8"/>
  <c r="AP8" s="1"/>
  <c r="AR8" s="1"/>
  <c r="AU8" s="1"/>
  <c r="AQ7"/>
  <c r="AN7"/>
  <c r="AP7" s="1"/>
  <c r="AQ6"/>
  <c r="AN6"/>
  <c r="AP6" s="1"/>
  <c r="AQ5"/>
  <c r="AN5"/>
  <c r="AP5" s="1"/>
  <c r="AQ47" i="7"/>
  <c r="AN47"/>
  <c r="AP47" s="1"/>
  <c r="AR47" s="1"/>
  <c r="AU47" s="1"/>
  <c r="AQ46"/>
  <c r="AN46"/>
  <c r="AP46" s="1"/>
  <c r="AR46" s="1"/>
  <c r="AU46" s="1"/>
  <c r="AQ45"/>
  <c r="AN45"/>
  <c r="AP45" s="1"/>
  <c r="AR45" s="1"/>
  <c r="AU45" s="1"/>
  <c r="AQ44"/>
  <c r="AP44"/>
  <c r="AR44" s="1"/>
  <c r="AU44" s="1"/>
  <c r="AN44"/>
  <c r="AQ43"/>
  <c r="AN43"/>
  <c r="AP43" s="1"/>
  <c r="AR43" s="1"/>
  <c r="AU43" s="1"/>
  <c r="AQ42"/>
  <c r="AN42"/>
  <c r="AP42" s="1"/>
  <c r="AR42" s="1"/>
  <c r="AU42" s="1"/>
  <c r="AQ41"/>
  <c r="AN41"/>
  <c r="AP41" s="1"/>
  <c r="AR41" s="1"/>
  <c r="AU41" s="1"/>
  <c r="AQ40"/>
  <c r="AP40"/>
  <c r="AR40" s="1"/>
  <c r="AU40" s="1"/>
  <c r="AN40"/>
  <c r="AQ39"/>
  <c r="AN39"/>
  <c r="AP39" s="1"/>
  <c r="AR39" s="1"/>
  <c r="AU39" s="1"/>
  <c r="AQ38"/>
  <c r="AN38"/>
  <c r="AP38" s="1"/>
  <c r="AR38" s="1"/>
  <c r="AU38" s="1"/>
  <c r="AQ37"/>
  <c r="AN37"/>
  <c r="AP37" s="1"/>
  <c r="AR37" s="1"/>
  <c r="AU37" s="1"/>
  <c r="AQ36"/>
  <c r="AP36"/>
  <c r="AR36" s="1"/>
  <c r="AU36" s="1"/>
  <c r="AN36"/>
  <c r="AQ35"/>
  <c r="AN35"/>
  <c r="AP35" s="1"/>
  <c r="AR35" s="1"/>
  <c r="AU35" s="1"/>
  <c r="AQ34"/>
  <c r="AN34"/>
  <c r="AP34" s="1"/>
  <c r="AR34" s="1"/>
  <c r="AU34" s="1"/>
  <c r="AQ33"/>
  <c r="AN33"/>
  <c r="AP33" s="1"/>
  <c r="AR33" s="1"/>
  <c r="AU33" s="1"/>
  <c r="AQ32"/>
  <c r="AN32"/>
  <c r="AP32" s="1"/>
  <c r="AQ31"/>
  <c r="AN31"/>
  <c r="AP31" s="1"/>
  <c r="AR31" s="1"/>
  <c r="AU31" s="1"/>
  <c r="AQ30"/>
  <c r="AN30"/>
  <c r="AP30" s="1"/>
  <c r="AR30" s="1"/>
  <c r="AU30" s="1"/>
  <c r="AQ29"/>
  <c r="AN29"/>
  <c r="AP29" s="1"/>
  <c r="AR29" s="1"/>
  <c r="AU29" s="1"/>
  <c r="AQ28"/>
  <c r="AP28"/>
  <c r="AN28"/>
  <c r="AQ27"/>
  <c r="AN27"/>
  <c r="AP27" s="1"/>
  <c r="AR27" s="1"/>
  <c r="AU27" s="1"/>
  <c r="AQ26"/>
  <c r="AN26"/>
  <c r="AP26" s="1"/>
  <c r="AR26" s="1"/>
  <c r="AU26" s="1"/>
  <c r="AQ25"/>
  <c r="AN25"/>
  <c r="AP25" s="1"/>
  <c r="AR25" s="1"/>
  <c r="AU25" s="1"/>
  <c r="AQ24"/>
  <c r="AN24"/>
  <c r="AP24" s="1"/>
  <c r="AQ23"/>
  <c r="AN23"/>
  <c r="AP23" s="1"/>
  <c r="AR23" s="1"/>
  <c r="AU23" s="1"/>
  <c r="AQ22"/>
  <c r="AN22"/>
  <c r="AP22" s="1"/>
  <c r="AR22" s="1"/>
  <c r="AU22" s="1"/>
  <c r="AQ21"/>
  <c r="AN21"/>
  <c r="AP21" s="1"/>
  <c r="AQ20"/>
  <c r="AN20"/>
  <c r="AP20" s="1"/>
  <c r="AQ19"/>
  <c r="AN19"/>
  <c r="AP19" s="1"/>
  <c r="AR19" s="1"/>
  <c r="AU19" s="1"/>
  <c r="AQ18"/>
  <c r="AN18"/>
  <c r="AP18" s="1"/>
  <c r="AR18" s="1"/>
  <c r="AU18" s="1"/>
  <c r="AQ17"/>
  <c r="AN17"/>
  <c r="AP17" s="1"/>
  <c r="AR17" s="1"/>
  <c r="AU17" s="1"/>
  <c r="AQ16"/>
  <c r="AP16"/>
  <c r="AR16" s="1"/>
  <c r="AU16" s="1"/>
  <c r="AN16"/>
  <c r="AQ15"/>
  <c r="AN15"/>
  <c r="AP15" s="1"/>
  <c r="AR15" s="1"/>
  <c r="AU15" s="1"/>
  <c r="AQ14"/>
  <c r="AN14"/>
  <c r="AP14" s="1"/>
  <c r="AR14" s="1"/>
  <c r="AU14" s="1"/>
  <c r="AQ13"/>
  <c r="AN13"/>
  <c r="AP13" s="1"/>
  <c r="AQ12"/>
  <c r="AP12"/>
  <c r="AN12"/>
  <c r="AQ11"/>
  <c r="AN11"/>
  <c r="AP11" s="1"/>
  <c r="AR11" s="1"/>
  <c r="AU11" s="1"/>
  <c r="AQ10"/>
  <c r="AN10"/>
  <c r="AP10" s="1"/>
  <c r="AR10" s="1"/>
  <c r="AU10" s="1"/>
  <c r="AQ9"/>
  <c r="AN9"/>
  <c r="AP9" s="1"/>
  <c r="AR9" s="1"/>
  <c r="AU9" s="1"/>
  <c r="AQ8"/>
  <c r="AP8"/>
  <c r="AN8"/>
  <c r="V32" i="5"/>
  <c r="V33"/>
  <c r="V35"/>
  <c r="P32"/>
  <c r="P33"/>
  <c r="P35"/>
  <c r="V5"/>
  <c r="V6"/>
  <c r="V8"/>
  <c r="V7"/>
  <c r="P5"/>
  <c r="P6"/>
  <c r="P8"/>
  <c r="P7"/>
  <c r="V19"/>
  <c r="V10"/>
  <c r="V11"/>
  <c r="V12"/>
  <c r="V13"/>
  <c r="V14"/>
  <c r="V15"/>
  <c r="V16"/>
  <c r="V17"/>
  <c r="V18"/>
  <c r="P19"/>
  <c r="P10"/>
  <c r="P11"/>
  <c r="P12"/>
  <c r="P13"/>
  <c r="P14"/>
  <c r="P15"/>
  <c r="P16"/>
  <c r="P17"/>
  <c r="P18"/>
  <c r="V21"/>
  <c r="V23"/>
  <c r="V24"/>
  <c r="V25"/>
  <c r="V22"/>
  <c r="P21"/>
  <c r="P22"/>
  <c r="P23"/>
  <c r="P25"/>
  <c r="P24"/>
  <c r="V27"/>
  <c r="V29"/>
  <c r="V30"/>
  <c r="V28"/>
  <c r="P27"/>
  <c r="P28"/>
  <c r="P30"/>
  <c r="P29"/>
  <c r="V34"/>
  <c r="P34"/>
  <c r="V39"/>
  <c r="V38"/>
  <c r="V37"/>
  <c r="P37"/>
  <c r="P38"/>
  <c r="V40"/>
  <c r="V41"/>
  <c r="V42"/>
  <c r="V43"/>
  <c r="V44"/>
  <c r="V45"/>
  <c r="V47"/>
  <c r="V48"/>
  <c r="V46"/>
  <c r="P48"/>
  <c r="P40"/>
  <c r="P41"/>
  <c r="P42"/>
  <c r="P43"/>
  <c r="P44"/>
  <c r="P45"/>
  <c r="P46"/>
  <c r="P47"/>
  <c r="V50"/>
  <c r="V52"/>
  <c r="V51"/>
  <c r="P50"/>
  <c r="P52"/>
  <c r="P51"/>
  <c r="V54"/>
  <c r="V55"/>
  <c r="V57"/>
  <c r="V58"/>
  <c r="V59"/>
  <c r="V60"/>
  <c r="V56"/>
  <c r="P54"/>
  <c r="P55"/>
  <c r="P56"/>
  <c r="P57"/>
  <c r="P59"/>
  <c r="P60"/>
  <c r="P58"/>
  <c r="V62"/>
  <c r="V63"/>
  <c r="V65"/>
  <c r="V66"/>
  <c r="V67"/>
  <c r="V64"/>
  <c r="P62"/>
  <c r="P64"/>
  <c r="P65"/>
  <c r="P66"/>
  <c r="P67"/>
  <c r="P63"/>
  <c r="J62"/>
  <c r="J65"/>
  <c r="J66"/>
  <c r="J67"/>
  <c r="J64"/>
  <c r="J63"/>
  <c r="J52"/>
  <c r="J51"/>
  <c r="J50"/>
  <c r="J38"/>
  <c r="J37"/>
  <c r="J27"/>
  <c r="J29"/>
  <c r="J30"/>
  <c r="J28"/>
  <c r="J10"/>
  <c r="J11"/>
  <c r="J12"/>
  <c r="J13"/>
  <c r="J14"/>
  <c r="J15"/>
  <c r="J16"/>
  <c r="J17"/>
  <c r="J18"/>
  <c r="J19"/>
  <c r="J54"/>
  <c r="J55"/>
  <c r="J57"/>
  <c r="J58"/>
  <c r="J59"/>
  <c r="J60"/>
  <c r="J56"/>
  <c r="J40"/>
  <c r="J41"/>
  <c r="J43"/>
  <c r="J44"/>
  <c r="J45"/>
  <c r="J46"/>
  <c r="J47"/>
  <c r="J48"/>
  <c r="J42"/>
  <c r="J32"/>
  <c r="J34"/>
  <c r="J35"/>
  <c r="J33"/>
  <c r="J21"/>
  <c r="J22"/>
  <c r="J24"/>
  <c r="J25"/>
  <c r="J23"/>
  <c r="J6"/>
  <c r="J5"/>
  <c r="J7"/>
  <c r="J8"/>
  <c r="BD5"/>
  <c r="BD7"/>
  <c r="BD8"/>
  <c r="BD6"/>
  <c r="BD21"/>
  <c r="BD23"/>
  <c r="BD24"/>
  <c r="BD25"/>
  <c r="BD22"/>
  <c r="BD54"/>
  <c r="BD56"/>
  <c r="BD57"/>
  <c r="BD58"/>
  <c r="BD59"/>
  <c r="BD60"/>
  <c r="BD55"/>
  <c r="BD40"/>
  <c r="BD42"/>
  <c r="BD44"/>
  <c r="BD45"/>
  <c r="BD46"/>
  <c r="BD47"/>
  <c r="BD48"/>
  <c r="BD41"/>
  <c r="BD32"/>
  <c r="BD34"/>
  <c r="BD33"/>
  <c r="BD35"/>
  <c r="BD62"/>
  <c r="BD63"/>
  <c r="BD65"/>
  <c r="BD66"/>
  <c r="BD67"/>
  <c r="BD64"/>
  <c r="BD51"/>
  <c r="BD52"/>
  <c r="BD50"/>
  <c r="BD38"/>
  <c r="BD37"/>
  <c r="BD27"/>
  <c r="BD30"/>
  <c r="BD29"/>
  <c r="BD13"/>
  <c r="BD15"/>
  <c r="BD16"/>
  <c r="BD17"/>
  <c r="BD18"/>
  <c r="BD19"/>
  <c r="BD11"/>
  <c r="BD12"/>
  <c r="BB62"/>
  <c r="BB63"/>
  <c r="BB65"/>
  <c r="BB66"/>
  <c r="BB67"/>
  <c r="BB64"/>
  <c r="BB52"/>
  <c r="BB51"/>
  <c r="BB50"/>
  <c r="BB38"/>
  <c r="BB37"/>
  <c r="BB28"/>
  <c r="BB29"/>
  <c r="BB30"/>
  <c r="BB27"/>
  <c r="BB10"/>
  <c r="BB11"/>
  <c r="BB13"/>
  <c r="BB14"/>
  <c r="BB15"/>
  <c r="BB16"/>
  <c r="BB17"/>
  <c r="BB18"/>
  <c r="BB19"/>
  <c r="BB12"/>
  <c r="BB54"/>
  <c r="BB56"/>
  <c r="BB57"/>
  <c r="BB58"/>
  <c r="BB59"/>
  <c r="BB60"/>
  <c r="BB55"/>
  <c r="BB40"/>
  <c r="BB42"/>
  <c r="BB43"/>
  <c r="BB44"/>
  <c r="BB45"/>
  <c r="BB46"/>
  <c r="BB47"/>
  <c r="BB48"/>
  <c r="BB41"/>
  <c r="BB5"/>
  <c r="BB7"/>
  <c r="BB8"/>
  <c r="BB6"/>
  <c r="BB21"/>
  <c r="BB23"/>
  <c r="BB24"/>
  <c r="BB25"/>
  <c r="BB22"/>
  <c r="BB32"/>
  <c r="BB33"/>
  <c r="BB34"/>
  <c r="BB35"/>
  <c r="BA5"/>
  <c r="BA7"/>
  <c r="BA8"/>
  <c r="BA6"/>
  <c r="BA21"/>
  <c r="BA23"/>
  <c r="BA24"/>
  <c r="BA25"/>
  <c r="BA22"/>
  <c r="BA62"/>
  <c r="BA64"/>
  <c r="BA65"/>
  <c r="BA66"/>
  <c r="BA67"/>
  <c r="BA63"/>
  <c r="BA52"/>
  <c r="BA51"/>
  <c r="BA50"/>
  <c r="BA38"/>
  <c r="BA37"/>
  <c r="BA27"/>
  <c r="BA28"/>
  <c r="BD28" s="1"/>
  <c r="BA29"/>
  <c r="BA30"/>
  <c r="BA10"/>
  <c r="BD10" s="1"/>
  <c r="BA11"/>
  <c r="BA13"/>
  <c r="BA14"/>
  <c r="BD14" s="1"/>
  <c r="BA15"/>
  <c r="BA16"/>
  <c r="BA17"/>
  <c r="BA18"/>
  <c r="BA19"/>
  <c r="BA12"/>
  <c r="BA54"/>
  <c r="BA56"/>
  <c r="BA57"/>
  <c r="BA58"/>
  <c r="BA59"/>
  <c r="BA60"/>
  <c r="BA55"/>
  <c r="BA40"/>
  <c r="BA41"/>
  <c r="BA42"/>
  <c r="BA43"/>
  <c r="BA45"/>
  <c r="BA46"/>
  <c r="BA47"/>
  <c r="BA48"/>
  <c r="BA44"/>
  <c r="BA32"/>
  <c r="BA33"/>
  <c r="BA34"/>
  <c r="BA35"/>
  <c r="AZ34"/>
  <c r="AZ7" i="2" l="1"/>
  <c r="AR28" i="7"/>
  <c r="AU28" s="1"/>
  <c r="AR32"/>
  <c r="AU32" s="1"/>
  <c r="AR24"/>
  <c r="AU24" s="1"/>
  <c r="AV24" s="1"/>
  <c r="AR21"/>
  <c r="AU21" s="1"/>
  <c r="AR20"/>
  <c r="AU20" s="1"/>
  <c r="B10" s="1"/>
  <c r="AR13"/>
  <c r="AU13" s="1"/>
  <c r="AR12"/>
  <c r="AU12" s="1"/>
  <c r="B20" s="1"/>
  <c r="AR8"/>
  <c r="AU8" s="1"/>
  <c r="AR7" i="6"/>
  <c r="AU7" s="1"/>
  <c r="B28" s="1"/>
  <c r="AR6"/>
  <c r="AU6" s="1"/>
  <c r="AR5"/>
  <c r="AU5" s="1"/>
  <c r="B12" s="1"/>
  <c r="AR41"/>
  <c r="AU41" s="1"/>
  <c r="AR38"/>
  <c r="AU38" s="1"/>
  <c r="AR34"/>
  <c r="AU34" s="1"/>
  <c r="AV33" s="1"/>
  <c r="AR29"/>
  <c r="AU29" s="1"/>
  <c r="AR26"/>
  <c r="AU26" s="1"/>
  <c r="AR22"/>
  <c r="AU22" s="1"/>
  <c r="AR21"/>
  <c r="AU21" s="1"/>
  <c r="AR18"/>
  <c r="AU18" s="1"/>
  <c r="AR17"/>
  <c r="AU17" s="1"/>
  <c r="AR14"/>
  <c r="AU14" s="1"/>
  <c r="AR13"/>
  <c r="AU13" s="1"/>
  <c r="AV5"/>
  <c r="AV9"/>
  <c r="B9"/>
  <c r="AV25"/>
  <c r="B25"/>
  <c r="AV41"/>
  <c r="B10"/>
  <c r="AV13"/>
  <c r="AV21"/>
  <c r="AV29"/>
  <c r="AV37"/>
  <c r="B8"/>
  <c r="AV20" i="7"/>
  <c r="AV8"/>
  <c r="AV16"/>
  <c r="AV32"/>
  <c r="AV40"/>
  <c r="B13"/>
  <c r="B26"/>
  <c r="B42"/>
  <c r="AV12"/>
  <c r="AV28"/>
  <c r="AV36"/>
  <c r="AV44"/>
  <c r="B14"/>
  <c r="B21"/>
  <c r="B23"/>
  <c r="B30"/>
  <c r="B37"/>
  <c r="B39"/>
  <c r="B46"/>
  <c r="AT54" i="5"/>
  <c r="AT56"/>
  <c r="AT57"/>
  <c r="AT58"/>
  <c r="AT59"/>
  <c r="AT60"/>
  <c r="AT55"/>
  <c r="AT40"/>
  <c r="AT42"/>
  <c r="AT43"/>
  <c r="AT44"/>
  <c r="AT45"/>
  <c r="AT46"/>
  <c r="AT47"/>
  <c r="AT48"/>
  <c r="AT41"/>
  <c r="AT32"/>
  <c r="AT34"/>
  <c r="AT33"/>
  <c r="AT21"/>
  <c r="AT23"/>
  <c r="AT24"/>
  <c r="AT25"/>
  <c r="AT26" s="1"/>
  <c r="AT22"/>
  <c r="AT62"/>
  <c r="AT64"/>
  <c r="AT65"/>
  <c r="AT66"/>
  <c r="AT67"/>
  <c r="AT63"/>
  <c r="AT52"/>
  <c r="AT51"/>
  <c r="AT50"/>
  <c r="AT38"/>
  <c r="AT37"/>
  <c r="AT29"/>
  <c r="AT30"/>
  <c r="AT28"/>
  <c r="AT27"/>
  <c r="AT35"/>
  <c r="AT5"/>
  <c r="AT6"/>
  <c r="AT8"/>
  <c r="AT7"/>
  <c r="AZ62"/>
  <c r="AZ63"/>
  <c r="AZ65"/>
  <c r="AZ66"/>
  <c r="AZ67"/>
  <c r="AZ64"/>
  <c r="AZ54"/>
  <c r="AZ55"/>
  <c r="AZ57"/>
  <c r="AZ58"/>
  <c r="AZ59"/>
  <c r="AZ60"/>
  <c r="AZ56"/>
  <c r="AZ50"/>
  <c r="AZ52"/>
  <c r="AZ51"/>
  <c r="AZ40"/>
  <c r="AZ42"/>
  <c r="AZ43"/>
  <c r="AZ44"/>
  <c r="AZ45"/>
  <c r="AZ46"/>
  <c r="AZ47"/>
  <c r="AZ48"/>
  <c r="AZ41"/>
  <c r="AZ38"/>
  <c r="AZ37"/>
  <c r="AZ39" s="1"/>
  <c r="AZ10"/>
  <c r="AZ11"/>
  <c r="AZ12"/>
  <c r="AZ13"/>
  <c r="AZ14"/>
  <c r="AZ15"/>
  <c r="AZ16"/>
  <c r="AZ18"/>
  <c r="AZ19"/>
  <c r="AZ17"/>
  <c r="AZ21"/>
  <c r="AZ25"/>
  <c r="AZ24"/>
  <c r="AZ26" s="1"/>
  <c r="AZ23"/>
  <c r="AZ22"/>
  <c r="AT15"/>
  <c r="AT16"/>
  <c r="AT17"/>
  <c r="AT18"/>
  <c r="AT19"/>
  <c r="AT10"/>
  <c r="AT11"/>
  <c r="AT12"/>
  <c r="AT13"/>
  <c r="AT14"/>
  <c r="AZ27"/>
  <c r="AZ29"/>
  <c r="AZ30"/>
  <c r="AZ35"/>
  <c r="AZ33"/>
  <c r="AZ5"/>
  <c r="AZ6"/>
  <c r="AZ8"/>
  <c r="AZ7"/>
  <c r="AZ32"/>
  <c r="AZ28"/>
  <c r="AB5"/>
  <c r="AH5"/>
  <c r="AN5"/>
  <c r="BC5"/>
  <c r="BJ5" s="1"/>
  <c r="AB6"/>
  <c r="AH6"/>
  <c r="AN6"/>
  <c r="BC6"/>
  <c r="BJ6" s="1"/>
  <c r="AB7"/>
  <c r="AH7"/>
  <c r="AN7"/>
  <c r="BC7"/>
  <c r="BJ7" s="1"/>
  <c r="AB8"/>
  <c r="AH8"/>
  <c r="AN8"/>
  <c r="BC8"/>
  <c r="BJ8"/>
  <c r="J9"/>
  <c r="P9"/>
  <c r="V9"/>
  <c r="AB9"/>
  <c r="AH9"/>
  <c r="AN9"/>
  <c r="AT9"/>
  <c r="AB10"/>
  <c r="AH10"/>
  <c r="AN10"/>
  <c r="BC10"/>
  <c r="BJ10"/>
  <c r="AB11"/>
  <c r="AH11"/>
  <c r="AN11"/>
  <c r="BC11"/>
  <c r="BJ11"/>
  <c r="AB12"/>
  <c r="AH12"/>
  <c r="AN12"/>
  <c r="BC12"/>
  <c r="BJ12"/>
  <c r="AB13"/>
  <c r="AH13"/>
  <c r="AN13"/>
  <c r="BC13"/>
  <c r="BJ13"/>
  <c r="AB14"/>
  <c r="AH14"/>
  <c r="AN14"/>
  <c r="BC14"/>
  <c r="BJ14" s="1"/>
  <c r="AB15"/>
  <c r="AH15"/>
  <c r="AN15"/>
  <c r="BC15"/>
  <c r="BJ15"/>
  <c r="AB16"/>
  <c r="AH16"/>
  <c r="AN16"/>
  <c r="BC16"/>
  <c r="BJ16"/>
  <c r="AB17"/>
  <c r="AH17"/>
  <c r="AN17"/>
  <c r="BC17"/>
  <c r="BJ17"/>
  <c r="AB18"/>
  <c r="AH18"/>
  <c r="AN18"/>
  <c r="BC18"/>
  <c r="BJ18"/>
  <c r="AB19"/>
  <c r="AH19"/>
  <c r="AN19"/>
  <c r="BC19"/>
  <c r="BJ19"/>
  <c r="J20"/>
  <c r="P20"/>
  <c r="V20"/>
  <c r="AB20"/>
  <c r="AH20"/>
  <c r="AN20"/>
  <c r="AT20"/>
  <c r="AZ20"/>
  <c r="AB21"/>
  <c r="AH21"/>
  <c r="AN21"/>
  <c r="BC21"/>
  <c r="BJ21"/>
  <c r="AB22"/>
  <c r="AH22"/>
  <c r="AN22"/>
  <c r="BC22"/>
  <c r="BJ22"/>
  <c r="AB23"/>
  <c r="AH23"/>
  <c r="AN23"/>
  <c r="BC23"/>
  <c r="AB24"/>
  <c r="AH24"/>
  <c r="AN24"/>
  <c r="BC24"/>
  <c r="BJ24"/>
  <c r="AB25"/>
  <c r="AH25"/>
  <c r="AN25"/>
  <c r="BC25"/>
  <c r="BJ25" s="1"/>
  <c r="J26"/>
  <c r="P26"/>
  <c r="V26"/>
  <c r="AB26"/>
  <c r="AH26"/>
  <c r="AN26"/>
  <c r="AB27"/>
  <c r="AH27"/>
  <c r="AN27"/>
  <c r="BC27"/>
  <c r="BJ27" s="1"/>
  <c r="AB28"/>
  <c r="AH28"/>
  <c r="AN28"/>
  <c r="BC28"/>
  <c r="BJ28"/>
  <c r="AB29"/>
  <c r="AH29"/>
  <c r="AN29"/>
  <c r="BC29"/>
  <c r="BJ29"/>
  <c r="AB30"/>
  <c r="AH30"/>
  <c r="AN30"/>
  <c r="BC30"/>
  <c r="BJ30" s="1"/>
  <c r="J31"/>
  <c r="P31"/>
  <c r="V31"/>
  <c r="AB31"/>
  <c r="AH31"/>
  <c r="AN31"/>
  <c r="AT31"/>
  <c r="AZ31"/>
  <c r="AB32"/>
  <c r="AH32"/>
  <c r="AN32"/>
  <c r="BC32"/>
  <c r="BJ32" s="1"/>
  <c r="AB33"/>
  <c r="AH33"/>
  <c r="AN33"/>
  <c r="BC33"/>
  <c r="BJ33"/>
  <c r="AB34"/>
  <c r="AH34"/>
  <c r="AN34"/>
  <c r="BC34"/>
  <c r="BJ34" s="1"/>
  <c r="AB35"/>
  <c r="AH35"/>
  <c r="AN35"/>
  <c r="BC35"/>
  <c r="BJ35"/>
  <c r="J36"/>
  <c r="P36"/>
  <c r="V36"/>
  <c r="AB36"/>
  <c r="AH36"/>
  <c r="AN36"/>
  <c r="AT36"/>
  <c r="AB37"/>
  <c r="AH37"/>
  <c r="AN37"/>
  <c r="BC37"/>
  <c r="AB38"/>
  <c r="AH38"/>
  <c r="AN38"/>
  <c r="BC38"/>
  <c r="BJ38" s="1"/>
  <c r="J39"/>
  <c r="P39"/>
  <c r="AB39"/>
  <c r="AH39"/>
  <c r="AN39"/>
  <c r="AB40"/>
  <c r="AH40"/>
  <c r="AN40"/>
  <c r="BC40"/>
  <c r="BJ40"/>
  <c r="AB41"/>
  <c r="AH41"/>
  <c r="AN41"/>
  <c r="BC41"/>
  <c r="BJ41"/>
  <c r="AB42"/>
  <c r="AH42"/>
  <c r="AN42"/>
  <c r="BC42"/>
  <c r="BJ42"/>
  <c r="AB43"/>
  <c r="AH43"/>
  <c r="AN43"/>
  <c r="BC43"/>
  <c r="BD43" s="1"/>
  <c r="BJ43" s="1"/>
  <c r="AB44"/>
  <c r="AH44"/>
  <c r="AN44"/>
  <c r="BC44"/>
  <c r="BJ44"/>
  <c r="AB45"/>
  <c r="AH45"/>
  <c r="AN45"/>
  <c r="BC45"/>
  <c r="BJ45"/>
  <c r="AB46"/>
  <c r="AH46"/>
  <c r="AN46"/>
  <c r="BC46"/>
  <c r="BJ46"/>
  <c r="AB47"/>
  <c r="AH47"/>
  <c r="AN47"/>
  <c r="BC47"/>
  <c r="BJ47"/>
  <c r="AB48"/>
  <c r="AH48"/>
  <c r="AN48"/>
  <c r="BC48"/>
  <c r="BJ48"/>
  <c r="J49"/>
  <c r="P49"/>
  <c r="V49"/>
  <c r="AB49"/>
  <c r="AH49"/>
  <c r="AN49"/>
  <c r="AZ49"/>
  <c r="AB50"/>
  <c r="AH50"/>
  <c r="AN50"/>
  <c r="BC50"/>
  <c r="BJ50"/>
  <c r="AB51"/>
  <c r="AH51"/>
  <c r="AN51"/>
  <c r="BC51"/>
  <c r="AB52"/>
  <c r="AH52"/>
  <c r="AN52"/>
  <c r="BC52"/>
  <c r="BJ52" s="1"/>
  <c r="J53"/>
  <c r="P53"/>
  <c r="V53"/>
  <c r="AB53"/>
  <c r="AH53"/>
  <c r="AN53"/>
  <c r="AT53"/>
  <c r="AZ53"/>
  <c r="AB54"/>
  <c r="AH54"/>
  <c r="AN54"/>
  <c r="BC54"/>
  <c r="BJ54"/>
  <c r="AB55"/>
  <c r="AH55"/>
  <c r="AN55"/>
  <c r="BC55"/>
  <c r="BJ55"/>
  <c r="AB56"/>
  <c r="AH56"/>
  <c r="AN56"/>
  <c r="BC56"/>
  <c r="BJ56"/>
  <c r="AB57"/>
  <c r="AH57"/>
  <c r="AN57"/>
  <c r="BC57"/>
  <c r="BJ57"/>
  <c r="AB58"/>
  <c r="AH58"/>
  <c r="AN58"/>
  <c r="BC58"/>
  <c r="BJ58"/>
  <c r="AB59"/>
  <c r="AH59"/>
  <c r="AN59"/>
  <c r="BC59"/>
  <c r="BJ59"/>
  <c r="AB60"/>
  <c r="AH60"/>
  <c r="AN60"/>
  <c r="BC60"/>
  <c r="BJ60"/>
  <c r="J61"/>
  <c r="P61"/>
  <c r="V61"/>
  <c r="AB61"/>
  <c r="AH61"/>
  <c r="AN61"/>
  <c r="AT61"/>
  <c r="AZ61"/>
  <c r="BD61"/>
  <c r="BI54" s="1"/>
  <c r="AB62"/>
  <c r="AH62"/>
  <c r="AN62"/>
  <c r="BC62"/>
  <c r="BJ62"/>
  <c r="AB63"/>
  <c r="AH63"/>
  <c r="AN63"/>
  <c r="BC63"/>
  <c r="BJ63"/>
  <c r="AB64"/>
  <c r="AH64"/>
  <c r="AN64"/>
  <c r="BC64"/>
  <c r="BJ64"/>
  <c r="AB65"/>
  <c r="AH65"/>
  <c r="AN65"/>
  <c r="BC65"/>
  <c r="BJ65"/>
  <c r="AB66"/>
  <c r="AH66"/>
  <c r="AN66"/>
  <c r="BC66"/>
  <c r="BJ66"/>
  <c r="AB67"/>
  <c r="AH67"/>
  <c r="AN67"/>
  <c r="BC67"/>
  <c r="BJ67"/>
  <c r="J68"/>
  <c r="P68"/>
  <c r="V68"/>
  <c r="AB68"/>
  <c r="AH68"/>
  <c r="AN68"/>
  <c r="AT68"/>
  <c r="AZ68"/>
  <c r="BD68"/>
  <c r="BI62" s="1"/>
  <c r="AN5" i="4"/>
  <c r="AP5" s="1"/>
  <c r="AQ5"/>
  <c r="AN6"/>
  <c r="AP6" s="1"/>
  <c r="AQ6"/>
  <c r="AN7"/>
  <c r="AP7" s="1"/>
  <c r="AQ7"/>
  <c r="AN8"/>
  <c r="AP8" s="1"/>
  <c r="AR8" s="1"/>
  <c r="AU8" s="1"/>
  <c r="AQ8"/>
  <c r="AN9"/>
  <c r="AP9" s="1"/>
  <c r="AR9" s="1"/>
  <c r="AU9" s="1"/>
  <c r="AQ9"/>
  <c r="AN10"/>
  <c r="AP10" s="1"/>
  <c r="AR10" s="1"/>
  <c r="AU10" s="1"/>
  <c r="AQ10"/>
  <c r="AN11"/>
  <c r="AP11" s="1"/>
  <c r="AR11" s="1"/>
  <c r="AU11" s="1"/>
  <c r="AQ11"/>
  <c r="AN12"/>
  <c r="AP12" s="1"/>
  <c r="AR12" s="1"/>
  <c r="AU12" s="1"/>
  <c r="AQ12"/>
  <c r="AN13"/>
  <c r="AP13" s="1"/>
  <c r="AR13" s="1"/>
  <c r="AU13" s="1"/>
  <c r="AQ13"/>
  <c r="AN14"/>
  <c r="AP14" s="1"/>
  <c r="AR14" s="1"/>
  <c r="AU14" s="1"/>
  <c r="AQ14"/>
  <c r="AN15"/>
  <c r="AP15" s="1"/>
  <c r="AR15" s="1"/>
  <c r="AU15" s="1"/>
  <c r="AQ15"/>
  <c r="AN16"/>
  <c r="AP16" s="1"/>
  <c r="AR16" s="1"/>
  <c r="AU16" s="1"/>
  <c r="AQ16"/>
  <c r="AN17"/>
  <c r="AP17" s="1"/>
  <c r="AQ17"/>
  <c r="AN18"/>
  <c r="AP18" s="1"/>
  <c r="AQ18"/>
  <c r="AN19"/>
  <c r="AP19" s="1"/>
  <c r="AR19" s="1"/>
  <c r="AU19" s="1"/>
  <c r="AQ19"/>
  <c r="AN20"/>
  <c r="AP20" s="1"/>
  <c r="AR20" s="1"/>
  <c r="AU20" s="1"/>
  <c r="AQ20"/>
  <c r="AN21"/>
  <c r="AP21" s="1"/>
  <c r="AR21" s="1"/>
  <c r="AU21" s="1"/>
  <c r="AQ21"/>
  <c r="AN22"/>
  <c r="AP22" s="1"/>
  <c r="AR22" s="1"/>
  <c r="AU22" s="1"/>
  <c r="AQ22"/>
  <c r="AN23"/>
  <c r="AP23" s="1"/>
  <c r="AR23" s="1"/>
  <c r="AU23" s="1"/>
  <c r="AQ23"/>
  <c r="AN24"/>
  <c r="AP24" s="1"/>
  <c r="AR24" s="1"/>
  <c r="AU24" s="1"/>
  <c r="AQ24"/>
  <c r="AN25"/>
  <c r="AP25" s="1"/>
  <c r="AR25" s="1"/>
  <c r="AU25" s="1"/>
  <c r="AQ25"/>
  <c r="AN26"/>
  <c r="AP26" s="1"/>
  <c r="AR26" s="1"/>
  <c r="AU26" s="1"/>
  <c r="AQ26"/>
  <c r="AN27"/>
  <c r="AP27" s="1"/>
  <c r="AR27" s="1"/>
  <c r="AU27" s="1"/>
  <c r="AQ27"/>
  <c r="AN28"/>
  <c r="AP28" s="1"/>
  <c r="AR28" s="1"/>
  <c r="AU28" s="1"/>
  <c r="AQ28"/>
  <c r="AN29"/>
  <c r="AP29" s="1"/>
  <c r="AQ29"/>
  <c r="AN30"/>
  <c r="AP30" s="1"/>
  <c r="AR30" s="1"/>
  <c r="AU30" s="1"/>
  <c r="AQ30"/>
  <c r="AN31"/>
  <c r="AP31" s="1"/>
  <c r="AQ31"/>
  <c r="AN32"/>
  <c r="AP32" s="1"/>
  <c r="AR32" s="1"/>
  <c r="AU32" s="1"/>
  <c r="AQ32"/>
  <c r="AN33"/>
  <c r="AP33" s="1"/>
  <c r="AQ33"/>
  <c r="AN34"/>
  <c r="AP34" s="1"/>
  <c r="AQ34"/>
  <c r="AN35"/>
  <c r="AP35" s="1"/>
  <c r="AR35" s="1"/>
  <c r="AU35" s="1"/>
  <c r="AQ35"/>
  <c r="AN36"/>
  <c r="AP36" s="1"/>
  <c r="AQ36"/>
  <c r="AN37"/>
  <c r="AP37" s="1"/>
  <c r="AR37" s="1"/>
  <c r="AU37" s="1"/>
  <c r="AQ37"/>
  <c r="AN38"/>
  <c r="AP38" s="1"/>
  <c r="AR38" s="1"/>
  <c r="AU38" s="1"/>
  <c r="AQ38"/>
  <c r="AN39"/>
  <c r="AP39" s="1"/>
  <c r="AQ39"/>
  <c r="AN40"/>
  <c r="AP40" s="1"/>
  <c r="AR40" s="1"/>
  <c r="AU40" s="1"/>
  <c r="AQ40"/>
  <c r="AN41"/>
  <c r="AP41" s="1"/>
  <c r="AQ41"/>
  <c r="AN42"/>
  <c r="AP42" s="1"/>
  <c r="AQ42"/>
  <c r="AN43"/>
  <c r="AP43" s="1"/>
  <c r="AR43" s="1"/>
  <c r="AU43" s="1"/>
  <c r="AQ43"/>
  <c r="AN44"/>
  <c r="AP44" s="1"/>
  <c r="AQ44"/>
  <c r="AN5" i="3"/>
  <c r="AP5" s="1"/>
  <c r="AQ5"/>
  <c r="AN6"/>
  <c r="AP6" s="1"/>
  <c r="AQ6"/>
  <c r="AN7"/>
  <c r="AP7" s="1"/>
  <c r="AQ7"/>
  <c r="AN8"/>
  <c r="AP8" s="1"/>
  <c r="AQ8"/>
  <c r="AN9"/>
  <c r="AP9" s="1"/>
  <c r="AR9" s="1"/>
  <c r="AU9" s="1"/>
  <c r="AQ9"/>
  <c r="AN10"/>
  <c r="AP10" s="1"/>
  <c r="AR10" s="1"/>
  <c r="AU10" s="1"/>
  <c r="AQ10"/>
  <c r="AN11"/>
  <c r="AP11" s="1"/>
  <c r="AR11" s="1"/>
  <c r="AU11" s="1"/>
  <c r="AQ11"/>
  <c r="AN12"/>
  <c r="AP12" s="1"/>
  <c r="AR12" s="1"/>
  <c r="AU12" s="1"/>
  <c r="AQ12"/>
  <c r="AN13"/>
  <c r="AP13" s="1"/>
  <c r="AR13" s="1"/>
  <c r="AU13" s="1"/>
  <c r="AQ13"/>
  <c r="AN14"/>
  <c r="AP14" s="1"/>
  <c r="AR14" s="1"/>
  <c r="AU14" s="1"/>
  <c r="AQ14"/>
  <c r="AN15"/>
  <c r="AP15" s="1"/>
  <c r="AR15" s="1"/>
  <c r="AU15" s="1"/>
  <c r="AQ15"/>
  <c r="AN16"/>
  <c r="AP16" s="1"/>
  <c r="AR16" s="1"/>
  <c r="AU16" s="1"/>
  <c r="AQ16"/>
  <c r="AN17"/>
  <c r="AP17" s="1"/>
  <c r="AR17" s="1"/>
  <c r="AU17" s="1"/>
  <c r="AQ17"/>
  <c r="AN18"/>
  <c r="AP18" s="1"/>
  <c r="AR18" s="1"/>
  <c r="AU18" s="1"/>
  <c r="AQ18"/>
  <c r="AN19"/>
  <c r="AP19" s="1"/>
  <c r="AR19" s="1"/>
  <c r="AU19" s="1"/>
  <c r="AQ19"/>
  <c r="AN20"/>
  <c r="AP20" s="1"/>
  <c r="AR20" s="1"/>
  <c r="AU20" s="1"/>
  <c r="AQ20"/>
  <c r="AN21"/>
  <c r="AP21" s="1"/>
  <c r="AR21" s="1"/>
  <c r="AU21" s="1"/>
  <c r="AQ21"/>
  <c r="AN22"/>
  <c r="AP22" s="1"/>
  <c r="AR22" s="1"/>
  <c r="AU22" s="1"/>
  <c r="AQ22"/>
  <c r="AN23"/>
  <c r="AP23" s="1"/>
  <c r="AR23" s="1"/>
  <c r="AU23" s="1"/>
  <c r="AQ23"/>
  <c r="AN24"/>
  <c r="AP24" s="1"/>
  <c r="AR24" s="1"/>
  <c r="AU24" s="1"/>
  <c r="AQ24"/>
  <c r="AN25"/>
  <c r="AP25" s="1"/>
  <c r="AR25" s="1"/>
  <c r="AU25" s="1"/>
  <c r="AQ25"/>
  <c r="AN26"/>
  <c r="AP26" s="1"/>
  <c r="AR26" s="1"/>
  <c r="AU26" s="1"/>
  <c r="AQ26"/>
  <c r="AN27"/>
  <c r="AP27" s="1"/>
  <c r="AR27" s="1"/>
  <c r="AU27" s="1"/>
  <c r="AQ27"/>
  <c r="AN28"/>
  <c r="AP28" s="1"/>
  <c r="AR28" s="1"/>
  <c r="AU28" s="1"/>
  <c r="AQ28"/>
  <c r="AN29"/>
  <c r="AP29" s="1"/>
  <c r="AR29" s="1"/>
  <c r="AU29" s="1"/>
  <c r="AQ29"/>
  <c r="AN30"/>
  <c r="AP30" s="1"/>
  <c r="AR30" s="1"/>
  <c r="AU30" s="1"/>
  <c r="AQ30"/>
  <c r="AN31"/>
  <c r="AP31" s="1"/>
  <c r="AR31" s="1"/>
  <c r="AU31" s="1"/>
  <c r="AQ31"/>
  <c r="AN32"/>
  <c r="AP32" s="1"/>
  <c r="AR32" s="1"/>
  <c r="AU32" s="1"/>
  <c r="AQ32"/>
  <c r="AN33"/>
  <c r="AP33" s="1"/>
  <c r="AR33" s="1"/>
  <c r="AU33" s="1"/>
  <c r="AQ33"/>
  <c r="AN34"/>
  <c r="AP34" s="1"/>
  <c r="AR34" s="1"/>
  <c r="AU34" s="1"/>
  <c r="AQ34"/>
  <c r="AN35"/>
  <c r="AP35" s="1"/>
  <c r="AR35" s="1"/>
  <c r="AU35" s="1"/>
  <c r="AQ35"/>
  <c r="AN36"/>
  <c r="AP36" s="1"/>
  <c r="AR36" s="1"/>
  <c r="AU36" s="1"/>
  <c r="AQ36"/>
  <c r="AN37"/>
  <c r="AP37" s="1"/>
  <c r="AR37" s="1"/>
  <c r="AU37" s="1"/>
  <c r="AQ37"/>
  <c r="AN38"/>
  <c r="AP38" s="1"/>
  <c r="AQ38"/>
  <c r="AN39"/>
  <c r="AP39" s="1"/>
  <c r="AQ39"/>
  <c r="AN40"/>
  <c r="AP40" s="1"/>
  <c r="AQ40"/>
  <c r="AN41"/>
  <c r="AP41"/>
  <c r="AQ41"/>
  <c r="AR41"/>
  <c r="AU41" s="1"/>
  <c r="AN42"/>
  <c r="AP42" s="1"/>
  <c r="AQ42"/>
  <c r="AN43"/>
  <c r="AP43" s="1"/>
  <c r="AQ43"/>
  <c r="AN44"/>
  <c r="AP44" s="1"/>
  <c r="AQ44"/>
  <c r="AN5" i="2"/>
  <c r="AP5" s="1"/>
  <c r="AQ5"/>
  <c r="AN6"/>
  <c r="AP6" s="1"/>
  <c r="AQ6"/>
  <c r="AN8"/>
  <c r="AP8" s="1"/>
  <c r="AQ8"/>
  <c r="AN9"/>
  <c r="AP9" s="1"/>
  <c r="AQ9"/>
  <c r="AN10"/>
  <c r="AP10" s="1"/>
  <c r="AQ10"/>
  <c r="AN11"/>
  <c r="AP11" s="1"/>
  <c r="AQ11"/>
  <c r="AN12"/>
  <c r="AP12" s="1"/>
  <c r="AQ12"/>
  <c r="AN13"/>
  <c r="AP13" s="1"/>
  <c r="AQ13"/>
  <c r="AN14"/>
  <c r="AP14" s="1"/>
  <c r="AQ14"/>
  <c r="AN15"/>
  <c r="AP15" s="1"/>
  <c r="AQ15"/>
  <c r="AN16"/>
  <c r="AP16" s="1"/>
  <c r="AQ16"/>
  <c r="AN17"/>
  <c r="AP17" s="1"/>
  <c r="AQ17"/>
  <c r="AN18"/>
  <c r="AP18" s="1"/>
  <c r="AQ18"/>
  <c r="AN19"/>
  <c r="AP19" s="1"/>
  <c r="AR19" s="1"/>
  <c r="AU19" s="1"/>
  <c r="AZ19" s="1"/>
  <c r="AQ19"/>
  <c r="AN20"/>
  <c r="AP20" s="1"/>
  <c r="AQ20"/>
  <c r="AN21"/>
  <c r="AP21" s="1"/>
  <c r="AR21" s="1"/>
  <c r="AU21" s="1"/>
  <c r="AQ21"/>
  <c r="AN22"/>
  <c r="AP22" s="1"/>
  <c r="AQ22"/>
  <c r="AN23"/>
  <c r="AP23" s="1"/>
  <c r="AQ23"/>
  <c r="AN24"/>
  <c r="AP24" s="1"/>
  <c r="AQ24"/>
  <c r="AN25"/>
  <c r="AP25" s="1"/>
  <c r="AQ25"/>
  <c r="AN26"/>
  <c r="AP26" s="1"/>
  <c r="AQ26"/>
  <c r="AN27"/>
  <c r="AP27" s="1"/>
  <c r="AQ27"/>
  <c r="AN28"/>
  <c r="AP28" s="1"/>
  <c r="AQ28"/>
  <c r="AN29"/>
  <c r="AP29" s="1"/>
  <c r="AQ29"/>
  <c r="AN30"/>
  <c r="AP30" s="1"/>
  <c r="AQ30"/>
  <c r="AN31"/>
  <c r="AP31" s="1"/>
  <c r="AQ31"/>
  <c r="AN32"/>
  <c r="AP32" s="1"/>
  <c r="AQ32"/>
  <c r="AN33"/>
  <c r="AP33" s="1"/>
  <c r="AQ33"/>
  <c r="AN34"/>
  <c r="AP34" s="1"/>
  <c r="AQ34"/>
  <c r="AN35"/>
  <c r="AP35" s="1"/>
  <c r="AQ35"/>
  <c r="AN36"/>
  <c r="AP36" s="1"/>
  <c r="AQ36"/>
  <c r="AN37"/>
  <c r="AP37" s="1"/>
  <c r="AQ37"/>
  <c r="AN38"/>
  <c r="AP38" s="1"/>
  <c r="AQ38"/>
  <c r="AN39"/>
  <c r="AP39" s="1"/>
  <c r="AQ39"/>
  <c r="AN40"/>
  <c r="AP40" s="1"/>
  <c r="AQ40"/>
  <c r="AN41"/>
  <c r="AP41" s="1"/>
  <c r="AQ41"/>
  <c r="AN42"/>
  <c r="AP42" s="1"/>
  <c r="AQ42"/>
  <c r="AN43"/>
  <c r="AP43" s="1"/>
  <c r="AR43" s="1"/>
  <c r="AU43" s="1"/>
  <c r="AZ43" s="1"/>
  <c r="AQ43"/>
  <c r="AN44"/>
  <c r="AP44" s="1"/>
  <c r="AQ44"/>
  <c r="AR36" l="1"/>
  <c r="AU36" s="1"/>
  <c r="AZ36" s="1"/>
  <c r="AR34"/>
  <c r="AU34" s="1"/>
  <c r="AZ34" s="1"/>
  <c r="AR27"/>
  <c r="AU27" s="1"/>
  <c r="AZ27" s="1"/>
  <c r="AR24"/>
  <c r="AU24" s="1"/>
  <c r="AZ24" s="1"/>
  <c r="AR5"/>
  <c r="AU5" s="1"/>
  <c r="A44" i="7"/>
  <c r="B47"/>
  <c r="B45"/>
  <c r="B38"/>
  <c r="B31"/>
  <c r="B29"/>
  <c r="B22"/>
  <c r="B15"/>
  <c r="B44"/>
  <c r="B36"/>
  <c r="B28"/>
  <c r="B35"/>
  <c r="B17"/>
  <c r="B12"/>
  <c r="B43"/>
  <c r="B41"/>
  <c r="B33"/>
  <c r="B19"/>
  <c r="B34"/>
  <c r="B27"/>
  <c r="B25"/>
  <c r="B18"/>
  <c r="B11"/>
  <c r="B9"/>
  <c r="B40"/>
  <c r="B32"/>
  <c r="B24"/>
  <c r="B16"/>
  <c r="B8"/>
  <c r="B31" i="6"/>
  <c r="B40"/>
  <c r="B22"/>
  <c r="B42"/>
  <c r="B19"/>
  <c r="B38"/>
  <c r="B24"/>
  <c r="B15"/>
  <c r="B6"/>
  <c r="B35"/>
  <c r="B26"/>
  <c r="B33"/>
  <c r="B5"/>
  <c r="B44"/>
  <c r="B39"/>
  <c r="B32"/>
  <c r="B30"/>
  <c r="B23"/>
  <c r="B16"/>
  <c r="B14"/>
  <c r="B7"/>
  <c r="B37"/>
  <c r="B29"/>
  <c r="B21"/>
  <c r="B13"/>
  <c r="B43"/>
  <c r="B36"/>
  <c r="B34"/>
  <c r="B27"/>
  <c r="B20"/>
  <c r="B18"/>
  <c r="B11"/>
  <c r="B41"/>
  <c r="AV17"/>
  <c r="B17"/>
  <c r="A37"/>
  <c r="AR29" i="4"/>
  <c r="AU29" s="1"/>
  <c r="AR7"/>
  <c r="AU7" s="1"/>
  <c r="AR5"/>
  <c r="AU5" s="1"/>
  <c r="AR44"/>
  <c r="AU44" s="1"/>
  <c r="AR39"/>
  <c r="AU39" s="1"/>
  <c r="AV37" s="1"/>
  <c r="AR36"/>
  <c r="AU36" s="1"/>
  <c r="AR34"/>
  <c r="AU34" s="1"/>
  <c r="AR31"/>
  <c r="AU31" s="1"/>
  <c r="A29" i="6"/>
  <c r="A21"/>
  <c r="A13"/>
  <c r="A41"/>
  <c r="A33"/>
  <c r="A25"/>
  <c r="A17"/>
  <c r="A9"/>
  <c r="A5"/>
  <c r="A36" i="7"/>
  <c r="A28"/>
  <c r="A12"/>
  <c r="A40"/>
  <c r="A32"/>
  <c r="A24"/>
  <c r="A16"/>
  <c r="A8"/>
  <c r="A20"/>
  <c r="AR14" i="2"/>
  <c r="AU14" s="1"/>
  <c r="AZ14" s="1"/>
  <c r="AR10"/>
  <c r="AU10" s="1"/>
  <c r="AZ10" s="1"/>
  <c r="AR25"/>
  <c r="AU25" s="1"/>
  <c r="AR17"/>
  <c r="AU17" s="1"/>
  <c r="AZ17" s="1"/>
  <c r="AR15"/>
  <c r="AU15" s="1"/>
  <c r="AZ15" s="1"/>
  <c r="AR11"/>
  <c r="AU11" s="1"/>
  <c r="AZ11" s="1"/>
  <c r="AR6"/>
  <c r="AU6" s="1"/>
  <c r="AR44"/>
  <c r="AU44" s="1"/>
  <c r="AZ44" s="1"/>
  <c r="AR42"/>
  <c r="AU42" s="1"/>
  <c r="AZ42" s="1"/>
  <c r="AR35"/>
  <c r="AU35" s="1"/>
  <c r="AZ35" s="1"/>
  <c r="AR33"/>
  <c r="AU33" s="1"/>
  <c r="AR28"/>
  <c r="AU28" s="1"/>
  <c r="AZ28" s="1"/>
  <c r="AR26"/>
  <c r="AU26" s="1"/>
  <c r="AZ26" s="1"/>
  <c r="AR23"/>
  <c r="AU23" s="1"/>
  <c r="AZ23" s="1"/>
  <c r="AR22"/>
  <c r="AU22" s="1"/>
  <c r="AZ22" s="1"/>
  <c r="AR20"/>
  <c r="AU20" s="1"/>
  <c r="AZ20" s="1"/>
  <c r="AR18"/>
  <c r="AU18" s="1"/>
  <c r="AZ18" s="1"/>
  <c r="AR16"/>
  <c r="AU16" s="1"/>
  <c r="AZ16" s="1"/>
  <c r="AR13"/>
  <c r="AU13" s="1"/>
  <c r="AR12"/>
  <c r="AU12" s="1"/>
  <c r="AZ12" s="1"/>
  <c r="AR9"/>
  <c r="AU9" s="1"/>
  <c r="AZ9" s="1"/>
  <c r="AR8"/>
  <c r="AU8" s="1"/>
  <c r="AZ8" s="1"/>
  <c r="AR41"/>
  <c r="AU41" s="1"/>
  <c r="AZ41" s="1"/>
  <c r="AZ13"/>
  <c r="AZ25"/>
  <c r="AZ21"/>
  <c r="AZ5"/>
  <c r="AR31"/>
  <c r="AU31" s="1"/>
  <c r="AZ31" s="1"/>
  <c r="AR29"/>
  <c r="AU29" s="1"/>
  <c r="AZ29" s="1"/>
  <c r="AZ33"/>
  <c r="AR38"/>
  <c r="AU38" s="1"/>
  <c r="AZ38" s="1"/>
  <c r="AR40"/>
  <c r="AU40" s="1"/>
  <c r="AZ40" s="1"/>
  <c r="AR39"/>
  <c r="AU39" s="1"/>
  <c r="AZ39" s="1"/>
  <c r="AR37"/>
  <c r="AU37" s="1"/>
  <c r="AZ37" s="1"/>
  <c r="AR30"/>
  <c r="AU30" s="1"/>
  <c r="AR32"/>
  <c r="AU32" s="1"/>
  <c r="AZ32" s="1"/>
  <c r="AZ30"/>
  <c r="B34"/>
  <c r="B39"/>
  <c r="AR8" i="3"/>
  <c r="AU8" s="1"/>
  <c r="AR7"/>
  <c r="AU7" s="1"/>
  <c r="AR6"/>
  <c r="AU6" s="1"/>
  <c r="AR5"/>
  <c r="AU5" s="1"/>
  <c r="B5" s="1"/>
  <c r="AR44"/>
  <c r="AU44" s="1"/>
  <c r="AR43"/>
  <c r="AU43" s="1"/>
  <c r="AV41" s="1"/>
  <c r="AR42"/>
  <c r="AU42" s="1"/>
  <c r="AR40"/>
  <c r="AU40" s="1"/>
  <c r="AR39"/>
  <c r="AU39" s="1"/>
  <c r="AR38"/>
  <c r="AU38" s="1"/>
  <c r="B37" s="1"/>
  <c r="B41"/>
  <c r="AV5"/>
  <c r="B35"/>
  <c r="B32"/>
  <c r="B30"/>
  <c r="B27"/>
  <c r="B24"/>
  <c r="B22"/>
  <c r="B19"/>
  <c r="B16"/>
  <c r="B14"/>
  <c r="B11"/>
  <c r="B8"/>
  <c r="B6"/>
  <c r="AV37"/>
  <c r="B33"/>
  <c r="AV33"/>
  <c r="B29"/>
  <c r="AV29"/>
  <c r="B25"/>
  <c r="AV25"/>
  <c r="B21"/>
  <c r="AV21"/>
  <c r="B17"/>
  <c r="AV17"/>
  <c r="B13"/>
  <c r="AV13"/>
  <c r="B9"/>
  <c r="AV9"/>
  <c r="B44"/>
  <c r="B43"/>
  <c r="B42"/>
  <c r="B40"/>
  <c r="B39"/>
  <c r="B38"/>
  <c r="AR42" i="4"/>
  <c r="AU42" s="1"/>
  <c r="AV41" s="1"/>
  <c r="AR41"/>
  <c r="AU41" s="1"/>
  <c r="AR33"/>
  <c r="AU33" s="1"/>
  <c r="AV33" s="1"/>
  <c r="AV29"/>
  <c r="AV21"/>
  <c r="AV25"/>
  <c r="AV9"/>
  <c r="AV13"/>
  <c r="AR18"/>
  <c r="AU18" s="1"/>
  <c r="B7" s="1"/>
  <c r="AR17"/>
  <c r="AU17" s="1"/>
  <c r="AR6"/>
  <c r="AU6" s="1"/>
  <c r="BD20" i="5"/>
  <c r="BI10" s="1"/>
  <c r="BD49"/>
  <c r="BI40" s="1"/>
  <c r="BJ51"/>
  <c r="BD53"/>
  <c r="BI50" s="1"/>
  <c r="AT49"/>
  <c r="AT39"/>
  <c r="BJ37"/>
  <c r="BD39"/>
  <c r="BI37" s="1"/>
  <c r="BJ23"/>
  <c r="BD26"/>
  <c r="BI21" s="1"/>
  <c r="AZ9"/>
  <c r="BD9"/>
  <c r="BI5" s="1"/>
  <c r="BD31"/>
  <c r="BI27" s="1"/>
  <c r="AZ36"/>
  <c r="BE6"/>
  <c r="BE8"/>
  <c r="BE11"/>
  <c r="BE13"/>
  <c r="BE15"/>
  <c r="BE17"/>
  <c r="BE19"/>
  <c r="BE22"/>
  <c r="BE24"/>
  <c r="BE27"/>
  <c r="BE29"/>
  <c r="BE32"/>
  <c r="BE34"/>
  <c r="BE37"/>
  <c r="BE40"/>
  <c r="BE42"/>
  <c r="BE44"/>
  <c r="BE46"/>
  <c r="BE48"/>
  <c r="BE51"/>
  <c r="BE54"/>
  <c r="BE56"/>
  <c r="BE58"/>
  <c r="BE60"/>
  <c r="BE63"/>
  <c r="BE65"/>
  <c r="BE67"/>
  <c r="BE7"/>
  <c r="BE10"/>
  <c r="BE12"/>
  <c r="BE14"/>
  <c r="BE16"/>
  <c r="BE18"/>
  <c r="BE21"/>
  <c r="BE23"/>
  <c r="BE25"/>
  <c r="BE28"/>
  <c r="BE30"/>
  <c r="BE33"/>
  <c r="BE35"/>
  <c r="BE38"/>
  <c r="BE41"/>
  <c r="BE43"/>
  <c r="BE45"/>
  <c r="BE47"/>
  <c r="BE50"/>
  <c r="BE52"/>
  <c r="BE55"/>
  <c r="BE57"/>
  <c r="BE59"/>
  <c r="BE62"/>
  <c r="BE64"/>
  <c r="BE66"/>
  <c r="BE5"/>
  <c r="BD36"/>
  <c r="BI32" s="1"/>
  <c r="B6" i="2" l="1"/>
  <c r="AZ6"/>
  <c r="B44"/>
  <c r="B36"/>
  <c r="B31"/>
  <c r="AV13"/>
  <c r="B7"/>
  <c r="B41" i="4"/>
  <c r="B43"/>
  <c r="B13"/>
  <c r="AV17"/>
  <c r="B38"/>
  <c r="B34"/>
  <c r="B25"/>
  <c r="AV5"/>
  <c r="B33"/>
  <c r="B17"/>
  <c r="B40"/>
  <c r="B26" i="2"/>
  <c r="B18"/>
  <c r="B28"/>
  <c r="B23"/>
  <c r="B5"/>
  <c r="B12"/>
  <c r="AV21"/>
  <c r="B20"/>
  <c r="AV5"/>
  <c r="AV41"/>
  <c r="A41" s="1"/>
  <c r="AV17"/>
  <c r="B42"/>
  <c r="B38"/>
  <c r="B35"/>
  <c r="B32"/>
  <c r="B30"/>
  <c r="B27"/>
  <c r="B24"/>
  <c r="B22"/>
  <c r="B19"/>
  <c r="B15"/>
  <c r="B10"/>
  <c r="B43"/>
  <c r="AV33"/>
  <c r="AV25"/>
  <c r="AV9"/>
  <c r="B16"/>
  <c r="B14"/>
  <c r="B11"/>
  <c r="B8"/>
  <c r="AV29"/>
  <c r="AV37"/>
  <c r="B17"/>
  <c r="B40"/>
  <c r="B37"/>
  <c r="B25"/>
  <c r="B13"/>
  <c r="B41"/>
  <c r="B33"/>
  <c r="B29"/>
  <c r="B21"/>
  <c r="B9"/>
  <c r="A29"/>
  <c r="A9" i="3"/>
  <c r="B7"/>
  <c r="B10"/>
  <c r="B12"/>
  <c r="B15"/>
  <c r="B18"/>
  <c r="B20"/>
  <c r="B23"/>
  <c r="B26"/>
  <c r="B28"/>
  <c r="B31"/>
  <c r="B34"/>
  <c r="B36"/>
  <c r="A13"/>
  <c r="A17"/>
  <c r="A21"/>
  <c r="A25"/>
  <c r="A29"/>
  <c r="A33"/>
  <c r="A37"/>
  <c r="A5"/>
  <c r="A41"/>
  <c r="B37" i="4"/>
  <c r="B29"/>
  <c r="B21"/>
  <c r="B9"/>
  <c r="B5"/>
  <c r="B44"/>
  <c r="B42"/>
  <c r="B39"/>
  <c r="B36"/>
  <c r="B24"/>
  <c r="B35"/>
  <c r="B31"/>
  <c r="B32"/>
  <c r="B30"/>
  <c r="B19"/>
  <c r="B12"/>
  <c r="B27"/>
  <c r="B22"/>
  <c r="B15"/>
  <c r="B10"/>
  <c r="B28"/>
  <c r="B26"/>
  <c r="B23"/>
  <c r="B20"/>
  <c r="B18"/>
  <c r="B16"/>
  <c r="B14"/>
  <c r="B11"/>
  <c r="B8"/>
  <c r="B6"/>
  <c r="A5"/>
  <c r="A9"/>
  <c r="A13"/>
  <c r="A17"/>
  <c r="A21"/>
  <c r="A25"/>
  <c r="A29"/>
  <c r="A33"/>
  <c r="A37"/>
  <c r="A41"/>
  <c r="BF50" i="5"/>
  <c r="BF37"/>
  <c r="BF27"/>
  <c r="BF10"/>
  <c r="BF62"/>
  <c r="BF54"/>
  <c r="BF40"/>
  <c r="BF32"/>
  <c r="BF21"/>
  <c r="BF5"/>
  <c r="A5" i="2" l="1"/>
  <c r="A9"/>
  <c r="A37"/>
  <c r="A21"/>
  <c r="A33"/>
  <c r="A25"/>
  <c r="A17"/>
  <c r="A13"/>
</calcChain>
</file>

<file path=xl/sharedStrings.xml><?xml version="1.0" encoding="utf-8"?>
<sst xmlns="http://schemas.openxmlformats.org/spreadsheetml/2006/main" count="497" uniqueCount="158">
  <si>
    <t>チーム名</t>
    <rPh sb="3" eb="4">
      <t>メイ</t>
    </rPh>
    <phoneticPr fontId="1"/>
  </si>
  <si>
    <t>選手名</t>
    <rPh sb="0" eb="2">
      <t>センシュ</t>
    </rPh>
    <rPh sb="2" eb="3">
      <t>メイ</t>
    </rPh>
    <phoneticPr fontId="1"/>
  </si>
  <si>
    <t>学年</t>
    <rPh sb="0" eb="2">
      <t>ガクネン</t>
    </rPh>
    <phoneticPr fontId="1"/>
  </si>
  <si>
    <t>日大Aチーム</t>
    <rPh sb="0" eb="2">
      <t>ニチダイ</t>
    </rPh>
    <phoneticPr fontId="1"/>
  </si>
  <si>
    <t>日大Bチーム</t>
    <rPh sb="0" eb="2">
      <t>ニチダイ</t>
    </rPh>
    <phoneticPr fontId="1"/>
  </si>
  <si>
    <t>東海Aチーム</t>
    <rPh sb="0" eb="2">
      <t>トウカイ</t>
    </rPh>
    <phoneticPr fontId="1"/>
  </si>
  <si>
    <t>東海Bチーム</t>
    <rPh sb="0" eb="2">
      <t>トウカイ</t>
    </rPh>
    <phoneticPr fontId="1"/>
  </si>
  <si>
    <t>青山Aチーム</t>
    <rPh sb="0" eb="2">
      <t>アオヤマ</t>
    </rPh>
    <phoneticPr fontId="1"/>
  </si>
  <si>
    <t>青山Bチーム</t>
    <rPh sb="0" eb="2">
      <t>アオヤマ</t>
    </rPh>
    <phoneticPr fontId="1"/>
  </si>
  <si>
    <t>学習院Aチーム</t>
    <rPh sb="0" eb="3">
      <t>ガクシュウイン</t>
    </rPh>
    <phoneticPr fontId="1"/>
  </si>
  <si>
    <t>学習院Bチーム</t>
    <rPh sb="0" eb="3">
      <t>ガクシュウイン</t>
    </rPh>
    <phoneticPr fontId="1"/>
  </si>
  <si>
    <t>距離点</t>
    <rPh sb="0" eb="2">
      <t>キョリ</t>
    </rPh>
    <rPh sb="2" eb="3">
      <t>テン</t>
    </rPh>
    <phoneticPr fontId="1"/>
  </si>
  <si>
    <t>時間点</t>
    <rPh sb="0" eb="2">
      <t>ジカン</t>
    </rPh>
    <rPh sb="2" eb="3">
      <t>テン</t>
    </rPh>
    <phoneticPr fontId="1"/>
  </si>
  <si>
    <t>減点</t>
    <rPh sb="0" eb="2">
      <t>ゲンテン</t>
    </rPh>
    <phoneticPr fontId="1"/>
  </si>
  <si>
    <t>当日得点　計</t>
    <rPh sb="0" eb="2">
      <t>トウジツ</t>
    </rPh>
    <rPh sb="2" eb="4">
      <t>トクテン</t>
    </rPh>
    <rPh sb="5" eb="6">
      <t>ケイ</t>
    </rPh>
    <phoneticPr fontId="1"/>
  </si>
  <si>
    <t>チーム合計</t>
    <rPh sb="3" eb="5">
      <t>ゴウケイ</t>
    </rPh>
    <phoneticPr fontId="1"/>
  </si>
  <si>
    <t>個人順位</t>
    <rPh sb="0" eb="2">
      <t>コジン</t>
    </rPh>
    <rPh sb="2" eb="4">
      <t>ジュンイ</t>
    </rPh>
    <phoneticPr fontId="1"/>
  </si>
  <si>
    <t>チーム順位</t>
    <rPh sb="3" eb="5">
      <t>ジュンイ</t>
    </rPh>
    <phoneticPr fontId="1"/>
  </si>
  <si>
    <t>0.5周</t>
    <rPh sb="3" eb="4">
      <t>シュウ</t>
    </rPh>
    <phoneticPr fontId="1"/>
  </si>
  <si>
    <t>1.5周</t>
    <rPh sb="3" eb="4">
      <t>シュウ</t>
    </rPh>
    <phoneticPr fontId="1"/>
  </si>
  <si>
    <t>2.0周</t>
    <rPh sb="3" eb="4">
      <t>シュウ</t>
    </rPh>
    <phoneticPr fontId="1"/>
  </si>
  <si>
    <t>2.5周</t>
    <rPh sb="3" eb="4">
      <t>シュウ</t>
    </rPh>
    <phoneticPr fontId="1"/>
  </si>
  <si>
    <t>3.0周</t>
    <rPh sb="3" eb="4">
      <t>シュウ</t>
    </rPh>
    <phoneticPr fontId="1"/>
  </si>
  <si>
    <t>3.5周</t>
    <rPh sb="3" eb="4">
      <t>シュウ</t>
    </rPh>
    <phoneticPr fontId="1"/>
  </si>
  <si>
    <t>4.0周</t>
    <rPh sb="3" eb="4">
      <t>シュウ</t>
    </rPh>
    <phoneticPr fontId="1"/>
  </si>
  <si>
    <t>4.5周</t>
    <rPh sb="3" eb="4">
      <t>シュウ</t>
    </rPh>
    <phoneticPr fontId="1"/>
  </si>
  <si>
    <t>5.0周</t>
    <rPh sb="3" eb="4">
      <t>シュウ</t>
    </rPh>
    <phoneticPr fontId="1"/>
  </si>
  <si>
    <t>6.0周</t>
    <rPh sb="3" eb="4">
      <t>シュウ</t>
    </rPh>
    <phoneticPr fontId="1"/>
  </si>
  <si>
    <t>5.5周</t>
    <rPh sb="3" eb="4">
      <t>シュウ</t>
    </rPh>
    <phoneticPr fontId="1"/>
  </si>
  <si>
    <t>6.5周</t>
    <rPh sb="3" eb="4">
      <t>シュウ</t>
    </rPh>
    <phoneticPr fontId="1"/>
  </si>
  <si>
    <t>7.0周</t>
    <rPh sb="3" eb="4">
      <t>シュウ</t>
    </rPh>
    <phoneticPr fontId="1"/>
  </si>
  <si>
    <t>0.5時間</t>
    <rPh sb="3" eb="5">
      <t>ジカン</t>
    </rPh>
    <phoneticPr fontId="1"/>
  </si>
  <si>
    <t>1.0時間</t>
    <rPh sb="3" eb="5">
      <t>ジカン</t>
    </rPh>
    <phoneticPr fontId="1"/>
  </si>
  <si>
    <t>1.5時間</t>
    <rPh sb="3" eb="5">
      <t>ジカン</t>
    </rPh>
    <phoneticPr fontId="1"/>
  </si>
  <si>
    <t>2.0時間</t>
    <rPh sb="3" eb="5">
      <t>ジカン</t>
    </rPh>
    <phoneticPr fontId="1"/>
  </si>
  <si>
    <t>2.5時間</t>
    <rPh sb="3" eb="5">
      <t>ジカン</t>
    </rPh>
    <phoneticPr fontId="1"/>
  </si>
  <si>
    <t>3.0時間</t>
    <rPh sb="3" eb="5">
      <t>ジカン</t>
    </rPh>
    <phoneticPr fontId="1"/>
  </si>
  <si>
    <t>3.5時間</t>
    <rPh sb="3" eb="5">
      <t>ジカン</t>
    </rPh>
    <phoneticPr fontId="1"/>
  </si>
  <si>
    <t>4.0時間</t>
    <rPh sb="3" eb="5">
      <t>ジカン</t>
    </rPh>
    <phoneticPr fontId="1"/>
  </si>
  <si>
    <t>4.5時間</t>
    <rPh sb="3" eb="5">
      <t>ジカン</t>
    </rPh>
    <phoneticPr fontId="1"/>
  </si>
  <si>
    <t>5.0時間</t>
    <rPh sb="3" eb="5">
      <t>ジカン</t>
    </rPh>
    <phoneticPr fontId="1"/>
  </si>
  <si>
    <t>5.5時間</t>
    <rPh sb="3" eb="5">
      <t>ジカン</t>
    </rPh>
    <phoneticPr fontId="1"/>
  </si>
  <si>
    <t>6.0時間</t>
    <rPh sb="3" eb="5">
      <t>ジカン</t>
    </rPh>
    <phoneticPr fontId="1"/>
  </si>
  <si>
    <t>6.5時間</t>
    <rPh sb="3" eb="5">
      <t>ジカン</t>
    </rPh>
    <phoneticPr fontId="1"/>
  </si>
  <si>
    <t>7.0時間</t>
    <rPh sb="3" eb="5">
      <t>ジカン</t>
    </rPh>
    <phoneticPr fontId="1"/>
  </si>
  <si>
    <t>7.5周</t>
    <rPh sb="3" eb="4">
      <t>シュウ</t>
    </rPh>
    <phoneticPr fontId="1"/>
  </si>
  <si>
    <t>8.0周</t>
    <rPh sb="3" eb="4">
      <t>シュウ</t>
    </rPh>
    <phoneticPr fontId="1"/>
  </si>
  <si>
    <t>8.5周</t>
    <rPh sb="3" eb="4">
      <t>シュウ</t>
    </rPh>
    <phoneticPr fontId="1"/>
  </si>
  <si>
    <t>9.0周</t>
    <rPh sb="3" eb="4">
      <t>シュウ</t>
    </rPh>
    <phoneticPr fontId="1"/>
  </si>
  <si>
    <t>9.5周</t>
    <rPh sb="3" eb="4">
      <t>シュウ</t>
    </rPh>
    <phoneticPr fontId="1"/>
  </si>
  <si>
    <t>10.0周</t>
    <rPh sb="4" eb="5">
      <t>シュウ</t>
    </rPh>
    <phoneticPr fontId="1"/>
  </si>
  <si>
    <t>距離係数</t>
    <rPh sb="0" eb="2">
      <t>キョリ</t>
    </rPh>
    <rPh sb="2" eb="4">
      <t>ケイスウ</t>
    </rPh>
    <phoneticPr fontId="1"/>
  </si>
  <si>
    <t>距離合計</t>
    <rPh sb="0" eb="2">
      <t>キョリ</t>
    </rPh>
    <rPh sb="2" eb="4">
      <t>ゴウケイ</t>
    </rPh>
    <phoneticPr fontId="1"/>
  </si>
  <si>
    <t>LS&amp;Bコース＝0.5</t>
    <phoneticPr fontId="1"/>
  </si>
  <si>
    <t>時間合計</t>
    <rPh sb="0" eb="2">
      <t>ジカン</t>
    </rPh>
    <rPh sb="2" eb="4">
      <t>ゴウケイ</t>
    </rPh>
    <phoneticPr fontId="1"/>
  </si>
  <si>
    <t>飛行得点</t>
    <rPh sb="0" eb="2">
      <t>ヒコウ</t>
    </rPh>
    <rPh sb="2" eb="4">
      <t>トクテン</t>
    </rPh>
    <phoneticPr fontId="1"/>
  </si>
  <si>
    <t>最終得点</t>
    <rPh sb="0" eb="2">
      <t>サイシュウ</t>
    </rPh>
    <rPh sb="2" eb="4">
      <t>トクテン</t>
    </rPh>
    <phoneticPr fontId="1"/>
  </si>
  <si>
    <t>教官同乗&amp;L/D&gt;20=0.7orL/D&gt;30=0.6</t>
    <rPh sb="0" eb="2">
      <t>キョウカン</t>
    </rPh>
    <rPh sb="2" eb="4">
      <t>ドウジョウ</t>
    </rPh>
    <phoneticPr fontId="1"/>
  </si>
  <si>
    <t>同乗HC</t>
    <rPh sb="0" eb="2">
      <t>ドウジョウ</t>
    </rPh>
    <phoneticPr fontId="1"/>
  </si>
  <si>
    <t>距離点</t>
    <rPh sb="0" eb="2">
      <t>キョリ</t>
    </rPh>
    <rPh sb="2" eb="3">
      <t>テン</t>
    </rPh>
    <phoneticPr fontId="1"/>
  </si>
  <si>
    <t>機体名</t>
    <rPh sb="0" eb="2">
      <t>キタイ</t>
    </rPh>
    <rPh sb="2" eb="3">
      <t>メイ</t>
    </rPh>
    <phoneticPr fontId="1"/>
  </si>
  <si>
    <t>第1日目　8月9日(日)</t>
    <rPh sb="0" eb="1">
      <t>ダイ</t>
    </rPh>
    <rPh sb="2" eb="3">
      <t>ニチ</t>
    </rPh>
    <rPh sb="3" eb="4">
      <t>メ</t>
    </rPh>
    <rPh sb="6" eb="7">
      <t>ガツ</t>
    </rPh>
    <rPh sb="8" eb="9">
      <t>ニチ</t>
    </rPh>
    <rPh sb="10" eb="11">
      <t>ニチ</t>
    </rPh>
    <phoneticPr fontId="1"/>
  </si>
  <si>
    <t>第2日目　8月10日(月)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ゲツ</t>
    </rPh>
    <phoneticPr fontId="1"/>
  </si>
  <si>
    <t>第3日目　8月11日(火)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カ</t>
    </rPh>
    <phoneticPr fontId="1"/>
  </si>
  <si>
    <t>第4日目　8月12日(水)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スイ</t>
    </rPh>
    <phoneticPr fontId="1"/>
  </si>
  <si>
    <t>第5日目　8月13日(木)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モク</t>
    </rPh>
    <phoneticPr fontId="1"/>
  </si>
  <si>
    <t>第6日目　8月14日(金)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キン</t>
    </rPh>
    <phoneticPr fontId="1"/>
  </si>
  <si>
    <t>第7日目　8月15日(土)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ド</t>
    </rPh>
    <phoneticPr fontId="1"/>
  </si>
  <si>
    <t>第8日目　8月16日(日)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ニチ</t>
    </rPh>
    <phoneticPr fontId="1"/>
  </si>
  <si>
    <t>1.0周</t>
    <rPh sb="3" eb="4">
      <t>シュウ</t>
    </rPh>
    <phoneticPr fontId="1"/>
  </si>
  <si>
    <t>減点</t>
    <rPh sb="0" eb="2">
      <t>ゲンテン</t>
    </rPh>
    <phoneticPr fontId="1"/>
  </si>
  <si>
    <t>チーム合計</t>
    <rPh sb="3" eb="5">
      <t>ゴウケイ</t>
    </rPh>
    <phoneticPr fontId="1"/>
  </si>
  <si>
    <t>齊藤允教</t>
    <rPh sb="0" eb="2">
      <t>サイトウ</t>
    </rPh>
    <rPh sb="2" eb="3">
      <t>マサ</t>
    </rPh>
    <rPh sb="3" eb="4">
      <t>ノリ</t>
    </rPh>
    <phoneticPr fontId="1"/>
  </si>
  <si>
    <t>森優也</t>
    <rPh sb="0" eb="1">
      <t>モリ</t>
    </rPh>
    <rPh sb="1" eb="2">
      <t>ユウ</t>
    </rPh>
    <rPh sb="2" eb="3">
      <t>ヤ</t>
    </rPh>
    <phoneticPr fontId="1"/>
  </si>
  <si>
    <t>右近徳裕</t>
    <rPh sb="0" eb="2">
      <t>ウコン</t>
    </rPh>
    <rPh sb="2" eb="4">
      <t>ノリヒロ</t>
    </rPh>
    <phoneticPr fontId="1"/>
  </si>
  <si>
    <t>大杉英生</t>
    <rPh sb="0" eb="2">
      <t>オオスギ</t>
    </rPh>
    <rPh sb="2" eb="4">
      <t>ヒデオ</t>
    </rPh>
    <phoneticPr fontId="1"/>
  </si>
  <si>
    <t>金田康宏</t>
    <rPh sb="0" eb="2">
      <t>カネダ</t>
    </rPh>
    <rPh sb="2" eb="4">
      <t>ヤスヒロ</t>
    </rPh>
    <phoneticPr fontId="1"/>
  </si>
  <si>
    <t>中村健太郎</t>
    <rPh sb="0" eb="2">
      <t>ナカムラ</t>
    </rPh>
    <rPh sb="2" eb="5">
      <t>ケンタロウ</t>
    </rPh>
    <phoneticPr fontId="1"/>
  </si>
  <si>
    <t>小森瑛</t>
    <rPh sb="0" eb="2">
      <t>コモリ</t>
    </rPh>
    <rPh sb="2" eb="3">
      <t>アキラ</t>
    </rPh>
    <phoneticPr fontId="1"/>
  </si>
  <si>
    <t>小桧山健</t>
    <rPh sb="0" eb="3">
      <t>コヒヤマ</t>
    </rPh>
    <rPh sb="3" eb="4">
      <t>ケン</t>
    </rPh>
    <phoneticPr fontId="1"/>
  </si>
  <si>
    <t>LSorBコース＝0.5</t>
    <phoneticPr fontId="1"/>
  </si>
  <si>
    <t>上田貴大</t>
    <rPh sb="0" eb="2">
      <t>ウエダ</t>
    </rPh>
    <rPh sb="2" eb="3">
      <t>タカシ</t>
    </rPh>
    <rPh sb="3" eb="4">
      <t>ダイ</t>
    </rPh>
    <phoneticPr fontId="1"/>
  </si>
  <si>
    <t>原陽介</t>
    <rPh sb="0" eb="1">
      <t>ハラ</t>
    </rPh>
    <rPh sb="1" eb="3">
      <t>ヨウスケ</t>
    </rPh>
    <phoneticPr fontId="1"/>
  </si>
  <si>
    <t>古友達也</t>
    <rPh sb="0" eb="2">
      <t>フルトモ</t>
    </rPh>
    <rPh sb="2" eb="4">
      <t>タツヤ</t>
    </rPh>
    <phoneticPr fontId="1"/>
  </si>
  <si>
    <t>坂田大樹</t>
    <rPh sb="0" eb="2">
      <t>サカタ</t>
    </rPh>
    <rPh sb="2" eb="4">
      <t>ダイキ</t>
    </rPh>
    <phoneticPr fontId="1"/>
  </si>
  <si>
    <t>橋本理也</t>
    <rPh sb="0" eb="2">
      <t>ハシモト</t>
    </rPh>
    <rPh sb="2" eb="3">
      <t>リ</t>
    </rPh>
    <rPh sb="3" eb="4">
      <t>ヤ</t>
    </rPh>
    <phoneticPr fontId="1"/>
  </si>
  <si>
    <t>大西智也</t>
    <rPh sb="0" eb="2">
      <t>オオニシ</t>
    </rPh>
    <rPh sb="2" eb="4">
      <t>トモヤ</t>
    </rPh>
    <phoneticPr fontId="1"/>
  </si>
  <si>
    <t>迫優理子</t>
    <rPh sb="0" eb="1">
      <t>サコ</t>
    </rPh>
    <rPh sb="1" eb="4">
      <t>ユリコ</t>
    </rPh>
    <phoneticPr fontId="1"/>
  </si>
  <si>
    <t>保佳希</t>
    <rPh sb="0" eb="1">
      <t>タモツ</t>
    </rPh>
    <rPh sb="1" eb="3">
      <t>ヨシキ</t>
    </rPh>
    <phoneticPr fontId="1"/>
  </si>
  <si>
    <t>水野友加里</t>
    <rPh sb="0" eb="1">
      <t>ミズ</t>
    </rPh>
    <rPh sb="1" eb="2">
      <t>ノ</t>
    </rPh>
    <rPh sb="2" eb="3">
      <t>トモ</t>
    </rPh>
    <rPh sb="3" eb="4">
      <t>カ</t>
    </rPh>
    <rPh sb="4" eb="5">
      <t>リ</t>
    </rPh>
    <phoneticPr fontId="1"/>
  </si>
  <si>
    <t>田中理美</t>
    <rPh sb="0" eb="2">
      <t>タナカ</t>
    </rPh>
    <rPh sb="2" eb="4">
      <t>サトミ</t>
    </rPh>
    <phoneticPr fontId="1"/>
  </si>
  <si>
    <t>潮崎圭</t>
    <rPh sb="0" eb="2">
      <t>シオザキ</t>
    </rPh>
    <rPh sb="2" eb="3">
      <t>ケイ</t>
    </rPh>
    <phoneticPr fontId="1"/>
  </si>
  <si>
    <t>篠崎達夫</t>
    <rPh sb="0" eb="2">
      <t>シノザキ</t>
    </rPh>
    <rPh sb="2" eb="4">
      <t>タツオ</t>
    </rPh>
    <phoneticPr fontId="1"/>
  </si>
  <si>
    <t>星野玄樹</t>
    <rPh sb="0" eb="2">
      <t>ホシノ</t>
    </rPh>
    <rPh sb="2" eb="3">
      <t>ゲン</t>
    </rPh>
    <rPh sb="3" eb="4">
      <t>キ</t>
    </rPh>
    <phoneticPr fontId="1"/>
  </si>
  <si>
    <t>宮本研一郎</t>
    <rPh sb="0" eb="2">
      <t>ミヤモト</t>
    </rPh>
    <rPh sb="2" eb="5">
      <t>ケンイチロウ</t>
    </rPh>
    <phoneticPr fontId="1"/>
  </si>
  <si>
    <t>白川健人</t>
    <rPh sb="0" eb="2">
      <t>シラカワ</t>
    </rPh>
    <rPh sb="2" eb="4">
      <t>ケント</t>
    </rPh>
    <phoneticPr fontId="1"/>
  </si>
  <si>
    <t>飯村翼</t>
    <rPh sb="0" eb="2">
      <t>イイムラ</t>
    </rPh>
    <rPh sb="2" eb="3">
      <t>ツバサ</t>
    </rPh>
    <phoneticPr fontId="1"/>
  </si>
  <si>
    <t>高山武士</t>
    <rPh sb="0" eb="2">
      <t>タカヤマ</t>
    </rPh>
    <rPh sb="2" eb="4">
      <t>タケシ</t>
    </rPh>
    <phoneticPr fontId="1"/>
  </si>
  <si>
    <t>湯田坂直樹</t>
    <rPh sb="0" eb="3">
      <t>ユダサカ</t>
    </rPh>
    <rPh sb="3" eb="5">
      <t>ナオキ</t>
    </rPh>
    <phoneticPr fontId="1"/>
  </si>
  <si>
    <t>山田哲也</t>
    <rPh sb="0" eb="2">
      <t>ヤマダ</t>
    </rPh>
    <rPh sb="2" eb="4">
      <t>テツヤ</t>
    </rPh>
    <phoneticPr fontId="1"/>
  </si>
  <si>
    <t>新田純也</t>
    <rPh sb="0" eb="2">
      <t>ニッタ</t>
    </rPh>
    <rPh sb="2" eb="4">
      <t>ジュンヤ</t>
    </rPh>
    <phoneticPr fontId="1"/>
  </si>
  <si>
    <t>錦織康雄</t>
    <rPh sb="0" eb="2">
      <t>ニシゴリ</t>
    </rPh>
    <rPh sb="2" eb="4">
      <t>ヤスオ</t>
    </rPh>
    <phoneticPr fontId="1"/>
  </si>
  <si>
    <t>村上太一</t>
    <rPh sb="0" eb="2">
      <t>ムラカミ</t>
    </rPh>
    <rPh sb="2" eb="4">
      <t>タイチ</t>
    </rPh>
    <phoneticPr fontId="1"/>
  </si>
  <si>
    <t>郡司克比古</t>
    <rPh sb="0" eb="2">
      <t>グンジ</t>
    </rPh>
    <rPh sb="2" eb="3">
      <t>カツ</t>
    </rPh>
    <rPh sb="3" eb="4">
      <t>ヒ</t>
    </rPh>
    <rPh sb="4" eb="5">
      <t>コ</t>
    </rPh>
    <phoneticPr fontId="1"/>
  </si>
  <si>
    <t>大澤大地</t>
    <rPh sb="0" eb="2">
      <t>オオサワ</t>
    </rPh>
    <rPh sb="2" eb="4">
      <t>ダイチ</t>
    </rPh>
    <phoneticPr fontId="1"/>
  </si>
  <si>
    <t>前田洋輔</t>
    <rPh sb="0" eb="2">
      <t>マエダ</t>
    </rPh>
    <rPh sb="2" eb="4">
      <t>ヨウスケ</t>
    </rPh>
    <phoneticPr fontId="1"/>
  </si>
  <si>
    <t>北信哉</t>
    <rPh sb="0" eb="1">
      <t>キタ</t>
    </rPh>
    <rPh sb="1" eb="2">
      <t>シン</t>
    </rPh>
    <rPh sb="2" eb="3">
      <t>ヤ</t>
    </rPh>
    <phoneticPr fontId="1"/>
  </si>
  <si>
    <t>関東チーム</t>
    <rPh sb="0" eb="2">
      <t>カントウ</t>
    </rPh>
    <phoneticPr fontId="1"/>
  </si>
  <si>
    <t>中央チーム</t>
    <rPh sb="0" eb="2">
      <t>チュウオウ</t>
    </rPh>
    <phoneticPr fontId="1"/>
  </si>
  <si>
    <t>吉岡祐一</t>
    <rPh sb="0" eb="2">
      <t>ヨシオカ</t>
    </rPh>
    <rPh sb="2" eb="4">
      <t>ユウイチ</t>
    </rPh>
    <phoneticPr fontId="1"/>
  </si>
  <si>
    <t>大野高弘</t>
    <rPh sb="0" eb="2">
      <t>オオノ</t>
    </rPh>
    <rPh sb="2" eb="3">
      <t>コウ</t>
    </rPh>
    <rPh sb="3" eb="4">
      <t>ヒロ</t>
    </rPh>
    <phoneticPr fontId="1"/>
  </si>
  <si>
    <t>角谷正直</t>
    <rPh sb="0" eb="2">
      <t>カドヤ</t>
    </rPh>
    <rPh sb="2" eb="4">
      <t>マサナオ</t>
    </rPh>
    <phoneticPr fontId="1"/>
  </si>
  <si>
    <t>中嶋建</t>
    <rPh sb="0" eb="2">
      <t>ナカジマ</t>
    </rPh>
    <rPh sb="2" eb="3">
      <t>ケン</t>
    </rPh>
    <phoneticPr fontId="1"/>
  </si>
  <si>
    <t>三觜章功</t>
    <rPh sb="0" eb="2">
      <t>ミスミ</t>
    </rPh>
    <rPh sb="2" eb="3">
      <t>ショウ</t>
    </rPh>
    <rPh sb="3" eb="4">
      <t>コウ</t>
    </rPh>
    <phoneticPr fontId="1"/>
  </si>
  <si>
    <t>川口翼</t>
    <rPh sb="0" eb="2">
      <t>カワグチ</t>
    </rPh>
    <rPh sb="2" eb="3">
      <t>ツバサ</t>
    </rPh>
    <phoneticPr fontId="1"/>
  </si>
  <si>
    <t>中村夏美</t>
    <rPh sb="0" eb="2">
      <t>ナカムラ</t>
    </rPh>
    <rPh sb="2" eb="4">
      <t>ナツミ</t>
    </rPh>
    <phoneticPr fontId="1"/>
  </si>
  <si>
    <t>中山聡文</t>
    <rPh sb="0" eb="2">
      <t>ナカヤマ</t>
    </rPh>
    <rPh sb="2" eb="3">
      <t>ソウ</t>
    </rPh>
    <rPh sb="3" eb="4">
      <t>ブン</t>
    </rPh>
    <phoneticPr fontId="1"/>
  </si>
  <si>
    <t>渡辺大氣</t>
    <rPh sb="0" eb="2">
      <t>ワタナベ</t>
    </rPh>
    <rPh sb="2" eb="3">
      <t>ダイ</t>
    </rPh>
    <rPh sb="3" eb="4">
      <t>キ</t>
    </rPh>
    <phoneticPr fontId="1"/>
  </si>
  <si>
    <t>渡辺翔太</t>
    <rPh sb="0" eb="2">
      <t>ワタナベ</t>
    </rPh>
    <rPh sb="2" eb="4">
      <t>ショウタ</t>
    </rPh>
    <phoneticPr fontId="1"/>
  </si>
  <si>
    <t>沖井優行</t>
    <rPh sb="0" eb="2">
      <t>オキイ</t>
    </rPh>
    <rPh sb="2" eb="3">
      <t>ユウ</t>
    </rPh>
    <rPh sb="3" eb="4">
      <t>ユキ</t>
    </rPh>
    <phoneticPr fontId="1"/>
  </si>
  <si>
    <t>木村準也</t>
    <rPh sb="0" eb="2">
      <t>キムラ</t>
    </rPh>
    <rPh sb="2" eb="4">
      <t>ジュンヤ</t>
    </rPh>
    <phoneticPr fontId="1"/>
  </si>
  <si>
    <t>岩口昌弘</t>
    <rPh sb="0" eb="2">
      <t>イワグチ</t>
    </rPh>
    <rPh sb="2" eb="4">
      <t>マサヒロ</t>
    </rPh>
    <phoneticPr fontId="1"/>
  </si>
  <si>
    <t>浦山高広</t>
    <rPh sb="0" eb="2">
      <t>ウラヤマ</t>
    </rPh>
    <rPh sb="2" eb="4">
      <t>タカヒロ</t>
    </rPh>
    <phoneticPr fontId="1"/>
  </si>
  <si>
    <t>富岡航平</t>
    <rPh sb="0" eb="2">
      <t>トミオカ</t>
    </rPh>
    <rPh sb="2" eb="4">
      <t>コウヘイ</t>
    </rPh>
    <phoneticPr fontId="1"/>
  </si>
  <si>
    <t>小浦祐太朗</t>
    <rPh sb="0" eb="2">
      <t>コウラ</t>
    </rPh>
    <rPh sb="2" eb="5">
      <t>ユウタロウ</t>
    </rPh>
    <phoneticPr fontId="1"/>
  </si>
  <si>
    <t>多胡遼太郎</t>
    <rPh sb="0" eb="2">
      <t>タコ</t>
    </rPh>
    <rPh sb="2" eb="5">
      <t>リョウタロウ</t>
    </rPh>
    <phoneticPr fontId="1"/>
  </si>
  <si>
    <t>酒井綾子</t>
    <rPh sb="0" eb="2">
      <t>サカイ</t>
    </rPh>
    <rPh sb="2" eb="4">
      <t>アヤコ</t>
    </rPh>
    <phoneticPr fontId="1"/>
  </si>
  <si>
    <t>額田美緒</t>
    <rPh sb="0" eb="2">
      <t>ヌカタ</t>
    </rPh>
    <rPh sb="2" eb="4">
      <t>ミオ</t>
    </rPh>
    <phoneticPr fontId="1"/>
  </si>
  <si>
    <t>距離係数</t>
    <rPh sb="0" eb="2">
      <t>キョリ</t>
    </rPh>
    <rPh sb="2" eb="4">
      <t>ケイスウ</t>
    </rPh>
    <phoneticPr fontId="1"/>
  </si>
  <si>
    <t>同乗係数</t>
    <rPh sb="0" eb="2">
      <t>ドウジョウ</t>
    </rPh>
    <rPh sb="2" eb="4">
      <t>ケイスウ</t>
    </rPh>
    <phoneticPr fontId="1"/>
  </si>
  <si>
    <t>小浦祐太朗</t>
    <rPh sb="0" eb="2">
      <t>コウラ</t>
    </rPh>
    <rPh sb="2" eb="5">
      <t>ユウタロウ</t>
    </rPh>
    <phoneticPr fontId="1"/>
  </si>
  <si>
    <t>距離係数</t>
    <rPh sb="0" eb="2">
      <t>キョリ</t>
    </rPh>
    <rPh sb="2" eb="4">
      <t>ケイスウ</t>
    </rPh>
    <phoneticPr fontId="1"/>
  </si>
  <si>
    <t>同乗係数</t>
    <rPh sb="0" eb="2">
      <t>ドウジョウ</t>
    </rPh>
    <rPh sb="2" eb="4">
      <t>ケイスウ</t>
    </rPh>
    <phoneticPr fontId="1"/>
  </si>
  <si>
    <t>距離係数</t>
    <rPh sb="0" eb="2">
      <t>キョリ</t>
    </rPh>
    <rPh sb="2" eb="4">
      <t>ケイスウ</t>
    </rPh>
    <phoneticPr fontId="1"/>
  </si>
  <si>
    <t>同乗係数</t>
    <rPh sb="0" eb="2">
      <t>ドウジョウ</t>
    </rPh>
    <rPh sb="2" eb="4">
      <t>ケイスウ</t>
    </rPh>
    <phoneticPr fontId="1"/>
  </si>
  <si>
    <t>確定距離点</t>
    <rPh sb="0" eb="2">
      <t>カクテイ</t>
    </rPh>
    <rPh sb="2" eb="4">
      <t>キョリ</t>
    </rPh>
    <rPh sb="4" eb="5">
      <t>テン</t>
    </rPh>
    <phoneticPr fontId="1"/>
  </si>
  <si>
    <t>確定時間点</t>
    <rPh sb="0" eb="2">
      <t>カクテイ</t>
    </rPh>
    <rPh sb="2" eb="4">
      <t>ジカン</t>
    </rPh>
    <rPh sb="4" eb="5">
      <t>テン</t>
    </rPh>
    <phoneticPr fontId="1"/>
  </si>
  <si>
    <t>確定得点</t>
    <rPh sb="0" eb="2">
      <t>カクテイ</t>
    </rPh>
    <rPh sb="2" eb="4">
      <t>トクテン</t>
    </rPh>
    <phoneticPr fontId="1"/>
  </si>
  <si>
    <t>距離係数</t>
    <rPh sb="0" eb="2">
      <t>キョリ</t>
    </rPh>
    <rPh sb="2" eb="4">
      <t>ケイスウ</t>
    </rPh>
    <phoneticPr fontId="1"/>
  </si>
  <si>
    <t>同乗係数</t>
    <rPh sb="0" eb="2">
      <t>ドウジョウ</t>
    </rPh>
    <rPh sb="2" eb="4">
      <t>ケイスウ</t>
    </rPh>
    <phoneticPr fontId="1"/>
  </si>
  <si>
    <t>減点　計</t>
    <rPh sb="0" eb="2">
      <t>ゲンテン</t>
    </rPh>
    <rPh sb="3" eb="4">
      <t>ケイ</t>
    </rPh>
    <phoneticPr fontId="1"/>
  </si>
  <si>
    <t>大会最終日までの　合計</t>
    <rPh sb="0" eb="2">
      <t>タイカイ</t>
    </rPh>
    <rPh sb="2" eb="5">
      <t>サイシュウビ</t>
    </rPh>
    <rPh sb="9" eb="11">
      <t>ゴウケイ</t>
    </rPh>
    <phoneticPr fontId="1"/>
  </si>
  <si>
    <t>計算用</t>
    <rPh sb="0" eb="3">
      <t>ケイサンヨウ</t>
    </rPh>
    <phoneticPr fontId="1"/>
  </si>
  <si>
    <t>井口和彦</t>
    <rPh sb="0" eb="2">
      <t>イグチ</t>
    </rPh>
    <rPh sb="2" eb="4">
      <t>カズヒコ</t>
    </rPh>
    <phoneticPr fontId="1"/>
  </si>
  <si>
    <t>井口和彦</t>
    <rPh sb="0" eb="2">
      <t>イグチ</t>
    </rPh>
    <rPh sb="2" eb="4">
      <t>カズヒコ</t>
    </rPh>
    <phoneticPr fontId="1"/>
  </si>
  <si>
    <t>井口和彦</t>
    <rPh sb="0" eb="2">
      <t>イグチ</t>
    </rPh>
    <rPh sb="2" eb="3">
      <t>カズ</t>
    </rPh>
    <rPh sb="3" eb="4">
      <t>ヒコ</t>
    </rPh>
    <phoneticPr fontId="1"/>
  </si>
  <si>
    <t>原陽介</t>
    <rPh sb="0" eb="1">
      <t>ハラ</t>
    </rPh>
    <rPh sb="1" eb="3">
      <t>ヨウスケ</t>
    </rPh>
    <phoneticPr fontId="1"/>
  </si>
  <si>
    <t>橋本理也</t>
    <rPh sb="0" eb="2">
      <t>ハシモト</t>
    </rPh>
    <rPh sb="2" eb="4">
      <t>マサヤ</t>
    </rPh>
    <phoneticPr fontId="1"/>
  </si>
  <si>
    <t>錦織康雄</t>
    <rPh sb="0" eb="2">
      <t>ニシゴリ</t>
    </rPh>
    <rPh sb="2" eb="4">
      <t>ヤスオ</t>
    </rPh>
    <phoneticPr fontId="1"/>
  </si>
  <si>
    <t>村上太一</t>
    <rPh sb="0" eb="2">
      <t>ムラカミ</t>
    </rPh>
    <rPh sb="2" eb="4">
      <t>タイチ</t>
    </rPh>
    <phoneticPr fontId="1"/>
  </si>
  <si>
    <t>沖井優行</t>
    <rPh sb="0" eb="2">
      <t>オキイ</t>
    </rPh>
    <rPh sb="2" eb="4">
      <t>マサユキ</t>
    </rPh>
    <phoneticPr fontId="5"/>
  </si>
  <si>
    <t>白川健人</t>
    <rPh sb="0" eb="2">
      <t>シラカワ</t>
    </rPh>
    <rPh sb="2" eb="4">
      <t>ケント</t>
    </rPh>
    <phoneticPr fontId="5"/>
  </si>
  <si>
    <t>小森瑛</t>
    <rPh sb="0" eb="2">
      <t>コモリ</t>
    </rPh>
    <rPh sb="2" eb="3">
      <t>アキラ</t>
    </rPh>
    <phoneticPr fontId="5"/>
  </si>
  <si>
    <t>齊藤允教</t>
    <rPh sb="0" eb="2">
      <t>サイトウ</t>
    </rPh>
    <rPh sb="2" eb="3">
      <t>マサ</t>
    </rPh>
    <rPh sb="3" eb="4">
      <t>ノリ</t>
    </rPh>
    <phoneticPr fontId="5"/>
  </si>
  <si>
    <t>右近徳裕</t>
    <rPh sb="0" eb="2">
      <t>ウコン</t>
    </rPh>
    <rPh sb="2" eb="4">
      <t>ノリヒロ</t>
    </rPh>
    <phoneticPr fontId="5"/>
  </si>
  <si>
    <t>当日チーム順位</t>
    <rPh sb="0" eb="2">
      <t>トウジツ</t>
    </rPh>
    <rPh sb="5" eb="7">
      <t>ジュンイ</t>
    </rPh>
    <phoneticPr fontId="1"/>
  </si>
  <si>
    <t>当日　個人順位</t>
    <rPh sb="0" eb="2">
      <t>トウジツ</t>
    </rPh>
    <rPh sb="3" eb="5">
      <t>コジン</t>
    </rPh>
    <rPh sb="5" eb="7">
      <t>ジュンイ</t>
    </rPh>
    <phoneticPr fontId="1"/>
  </si>
  <si>
    <t>当日　チーム順位</t>
    <rPh sb="0" eb="2">
      <t>トウジツ</t>
    </rPh>
    <rPh sb="6" eb="8">
      <t>ジュンイ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</si>
</sst>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i/>
      <sz val="2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59" xfId="0" applyBorder="1">
      <alignment vertical="center"/>
    </xf>
    <xf numFmtId="0" fontId="0" fillId="0" borderId="51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24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4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6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5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57" xfId="0" applyFill="1" applyBorder="1" applyAlignment="1">
      <alignment horizontal="center" vertical="center"/>
    </xf>
    <xf numFmtId="0" fontId="0" fillId="0" borderId="49" xfId="0" applyFill="1" applyBorder="1">
      <alignment vertical="center"/>
    </xf>
    <xf numFmtId="0" fontId="0" fillId="0" borderId="52" xfId="0" applyBorder="1">
      <alignment vertical="center"/>
    </xf>
    <xf numFmtId="0" fontId="0" fillId="0" borderId="28" xfId="0" applyBorder="1">
      <alignment vertical="center"/>
    </xf>
    <xf numFmtId="0" fontId="0" fillId="0" borderId="53" xfId="0" applyBorder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6" xfId="0" applyBorder="1">
      <alignment vertical="center"/>
    </xf>
    <xf numFmtId="0" fontId="0" fillId="0" borderId="69" xfId="0" applyBorder="1">
      <alignment vertical="center"/>
    </xf>
    <xf numFmtId="0" fontId="6" fillId="0" borderId="2" xfId="0" applyFont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7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2" borderId="66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46"/>
  <sheetViews>
    <sheetView tabSelected="1" zoomScale="112" zoomScaleNormal="112" workbookViewId="0">
      <pane xSplit="5" ySplit="4" topLeftCell="F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8.25" customWidth="1"/>
    <col min="2" max="2" width="6.875" customWidth="1"/>
    <col min="3" max="3" width="11" customWidth="1"/>
    <col min="4" max="4" width="11.75" customWidth="1"/>
    <col min="5" max="5" width="8.125" customWidth="1"/>
    <col min="6" max="6" width="4.375" customWidth="1"/>
    <col min="7" max="7" width="4.25" customWidth="1"/>
    <col min="8" max="8" width="4" customWidth="1"/>
    <col min="9" max="9" width="4.125" customWidth="1"/>
    <col min="10" max="10" width="4.5" customWidth="1"/>
    <col min="11" max="11" width="4.25" customWidth="1"/>
    <col min="12" max="12" width="4.125" customWidth="1"/>
    <col min="13" max="14" width="4" customWidth="1"/>
    <col min="15" max="15" width="4.125" customWidth="1"/>
    <col min="16" max="16" width="4.25" customWidth="1"/>
    <col min="17" max="17" width="4.125" customWidth="1"/>
    <col min="18" max="18" width="4.375" customWidth="1"/>
    <col min="19" max="20" width="4.25" customWidth="1"/>
    <col min="21" max="21" width="4.125" customWidth="1"/>
    <col min="22" max="22" width="4" customWidth="1"/>
    <col min="23" max="23" width="4.5" customWidth="1"/>
    <col min="24" max="24" width="4.25" customWidth="1"/>
    <col min="25" max="25" width="4.5" customWidth="1"/>
    <col min="26" max="26" width="6.75" customWidth="1"/>
    <col min="27" max="29" width="7.25" customWidth="1"/>
    <col min="30" max="30" width="7.375" customWidth="1"/>
    <col min="31" max="32" width="6.625" customWidth="1"/>
    <col min="33" max="33" width="7.125" customWidth="1"/>
    <col min="34" max="34" width="6.5" customWidth="1"/>
    <col min="35" max="35" width="6.375" customWidth="1"/>
    <col min="36" max="37" width="6.625" customWidth="1"/>
    <col min="38" max="38" width="6.5" customWidth="1"/>
    <col min="39" max="40" width="6.625" customWidth="1"/>
    <col min="45" max="46" width="9.125" customWidth="1"/>
  </cols>
  <sheetData>
    <row r="3" spans="1:52" ht="14.25" thickBot="1">
      <c r="AO3" t="s">
        <v>53</v>
      </c>
      <c r="AS3" t="s">
        <v>57</v>
      </c>
    </row>
    <row r="4" spans="1:52" ht="14.25" thickBot="1">
      <c r="A4" s="182" t="s">
        <v>155</v>
      </c>
      <c r="B4" s="182" t="s">
        <v>156</v>
      </c>
      <c r="C4" s="21" t="s">
        <v>0</v>
      </c>
      <c r="D4" s="25" t="s">
        <v>1</v>
      </c>
      <c r="E4" s="24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20" t="s">
        <v>59</v>
      </c>
      <c r="AO4" s="3" t="s">
        <v>51</v>
      </c>
      <c r="AP4" s="3" t="s">
        <v>52</v>
      </c>
      <c r="AQ4" s="20" t="s">
        <v>54</v>
      </c>
      <c r="AR4" s="20" t="s">
        <v>55</v>
      </c>
      <c r="AS4" s="20" t="s">
        <v>58</v>
      </c>
      <c r="AT4" s="20" t="s">
        <v>70</v>
      </c>
      <c r="AU4" s="133" t="s">
        <v>56</v>
      </c>
      <c r="AV4" s="134" t="s">
        <v>71</v>
      </c>
    </row>
    <row r="5" spans="1:52" ht="14.25" thickBot="1">
      <c r="A5" s="194">
        <f>RANK(AV5,$AV$5:$AV$44)</f>
        <v>3</v>
      </c>
      <c r="B5" s="60">
        <f t="shared" ref="B5:B44" si="0">RANK(AU5,AU$5:AU$44)</f>
        <v>3</v>
      </c>
      <c r="C5" s="197" t="s">
        <v>5</v>
      </c>
      <c r="D5" s="60" t="s">
        <v>98</v>
      </c>
      <c r="E5" s="46"/>
      <c r="F5" s="6">
        <v>1</v>
      </c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9"/>
      <c r="Z5" s="6"/>
      <c r="AA5" s="7"/>
      <c r="AB5" s="7"/>
      <c r="AC5" s="7"/>
      <c r="AD5" s="43"/>
      <c r="AE5" s="7">
        <v>1</v>
      </c>
      <c r="AF5" s="43"/>
      <c r="AG5" s="7"/>
      <c r="AH5" s="43"/>
      <c r="AI5" s="7"/>
      <c r="AJ5" s="43"/>
      <c r="AK5" s="7"/>
      <c r="AL5" s="43"/>
      <c r="AM5" s="8"/>
      <c r="AN5" s="43">
        <f t="shared" ref="AN5:AN44" si="1">$F$46*F5+$G$46*G5+$H$46*H5+$I$46*I5+$J$46*J5+$K$46*K5+$L$46*L5+$M$46*M5+$N$46*N5+$O$46*O5+$P$46*P5+$Q$46*Q5+$R$46*R5+$S$46*S5+$T$46*T5+$U$46*U5+$V$46*V5+$W$46*W5+$X$46*X5+$Y$46*Y5</f>
        <v>200</v>
      </c>
      <c r="AO5" s="7">
        <v>1</v>
      </c>
      <c r="AP5" s="179">
        <f t="shared" ref="AP5:AP29" si="2">AO5*AN5</f>
        <v>200</v>
      </c>
      <c r="AQ5" s="46">
        <f t="shared" ref="AQ5:AQ44" si="3">$Z$46*Z5+$AA$46*AA5+$AB$46*AB5+$AC$46*AC5+$AD$46*AD5+$AE$46*AE5+$AF$46*AF5+$AG$46*AG5+$AH$46*AH5+$AI$46*AI5+$AJ$46*AJ5+$AK$46*AK5+$AL$46*AL5+$AM$46*AM5</f>
        <v>1600</v>
      </c>
      <c r="AR5" s="46">
        <f>AP5+AQ5</f>
        <v>1800</v>
      </c>
      <c r="AS5" s="46">
        <v>1</v>
      </c>
      <c r="AT5" s="46">
        <v>0</v>
      </c>
      <c r="AU5" s="175">
        <f t="shared" ref="AU5:AU32" si="4">AR5*AS5-AT5</f>
        <v>1800</v>
      </c>
      <c r="AV5" s="189">
        <f>SUM(AU5:AU8)</f>
        <v>1800</v>
      </c>
      <c r="AZ5">
        <f>AU5</f>
        <v>1800</v>
      </c>
    </row>
    <row r="6" spans="1:52" ht="14.25" thickBot="1">
      <c r="A6" s="194"/>
      <c r="B6" s="61">
        <f t="shared" si="0"/>
        <v>16</v>
      </c>
      <c r="C6" s="197"/>
      <c r="D6" s="61"/>
      <c r="E6" s="47"/>
      <c r="F6" s="9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  <c r="Z6" s="9"/>
      <c r="AA6" s="2"/>
      <c r="AB6" s="2"/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27">
        <f t="shared" si="1"/>
        <v>0</v>
      </c>
      <c r="AO6" s="2"/>
      <c r="AP6" s="5">
        <f>AO6*AN6</f>
        <v>0</v>
      </c>
      <c r="AQ6" s="47">
        <f t="shared" si="3"/>
        <v>0</v>
      </c>
      <c r="AR6" s="47">
        <f>AP6+AQ6</f>
        <v>0</v>
      </c>
      <c r="AS6" s="47"/>
      <c r="AT6" s="47"/>
      <c r="AU6" s="176">
        <f>AR6*AS6-AT6</f>
        <v>0</v>
      </c>
      <c r="AV6" s="190"/>
      <c r="AZ6">
        <f>AU6</f>
        <v>0</v>
      </c>
    </row>
    <row r="7" spans="1:52" ht="14.25" thickBot="1">
      <c r="A7" s="194"/>
      <c r="B7" s="61">
        <f t="shared" si="0"/>
        <v>16</v>
      </c>
      <c r="C7" s="197"/>
      <c r="D7" s="61"/>
      <c r="E7" s="47"/>
      <c r="F7" s="9"/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/>
      <c r="Z7" s="9"/>
      <c r="AA7" s="2"/>
      <c r="AB7" s="2"/>
      <c r="AC7" s="2"/>
      <c r="AD7" s="27"/>
      <c r="AE7" s="2"/>
      <c r="AF7" s="27"/>
      <c r="AG7" s="2"/>
      <c r="AH7" s="27"/>
      <c r="AI7" s="2"/>
      <c r="AJ7" s="27"/>
      <c r="AK7" s="2"/>
      <c r="AL7" s="27"/>
      <c r="AM7" s="10"/>
      <c r="AN7" s="27">
        <f t="shared" si="1"/>
        <v>0</v>
      </c>
      <c r="AO7" s="2"/>
      <c r="AP7" s="5">
        <f>AO7*AN7</f>
        <v>0</v>
      </c>
      <c r="AQ7" s="47">
        <f t="shared" si="3"/>
        <v>0</v>
      </c>
      <c r="AR7" s="47">
        <f>AP7+AQ7</f>
        <v>0</v>
      </c>
      <c r="AS7" s="47"/>
      <c r="AT7" s="47"/>
      <c r="AU7" s="176">
        <f>AR7*AS7-AT7</f>
        <v>0</v>
      </c>
      <c r="AV7" s="190"/>
      <c r="AZ7">
        <f>AU7</f>
        <v>0</v>
      </c>
    </row>
    <row r="8" spans="1:52" ht="14.25" thickBot="1">
      <c r="A8" s="194"/>
      <c r="B8" s="62">
        <f t="shared" si="0"/>
        <v>16</v>
      </c>
      <c r="C8" s="197"/>
      <c r="D8" s="62"/>
      <c r="E8" s="48"/>
      <c r="F8" s="58"/>
      <c r="G8" s="59"/>
      <c r="H8" s="17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181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36">
        <f t="shared" si="1"/>
        <v>0</v>
      </c>
      <c r="AO8" s="29"/>
      <c r="AP8" s="180">
        <f t="shared" si="2"/>
        <v>0</v>
      </c>
      <c r="AQ8" s="48">
        <f t="shared" si="3"/>
        <v>0</v>
      </c>
      <c r="AR8" s="48">
        <f t="shared" ref="AR8:AR43" si="5">AP8+AQ8</f>
        <v>0</v>
      </c>
      <c r="AS8" s="48"/>
      <c r="AT8" s="48"/>
      <c r="AU8" s="177">
        <f t="shared" si="4"/>
        <v>0</v>
      </c>
      <c r="AV8" s="191"/>
      <c r="AZ8">
        <f t="shared" ref="AZ8:AZ44" si="6">AU8</f>
        <v>0</v>
      </c>
    </row>
    <row r="9" spans="1:52" ht="14.25" thickBot="1">
      <c r="A9" s="194">
        <f>RANK(AV9,$AV$5:$AV$44)</f>
        <v>10</v>
      </c>
      <c r="B9" s="60">
        <f t="shared" si="0"/>
        <v>16</v>
      </c>
      <c r="C9" s="198" t="s">
        <v>6</v>
      </c>
      <c r="D9" s="102" t="s">
        <v>100</v>
      </c>
      <c r="E9" s="136"/>
      <c r="F9" s="164"/>
      <c r="G9" s="109"/>
      <c r="H9" s="16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66"/>
      <c r="Z9" s="164"/>
      <c r="AA9" s="109"/>
      <c r="AB9" s="109"/>
      <c r="AC9" s="109"/>
      <c r="AD9" s="165"/>
      <c r="AE9" s="109"/>
      <c r="AF9" s="165"/>
      <c r="AG9" s="109"/>
      <c r="AH9" s="165"/>
      <c r="AI9" s="109"/>
      <c r="AJ9" s="165"/>
      <c r="AK9" s="109"/>
      <c r="AL9" s="165"/>
      <c r="AM9" s="166"/>
      <c r="AN9" s="104">
        <f t="shared" si="1"/>
        <v>0</v>
      </c>
      <c r="AO9" s="106"/>
      <c r="AP9" s="107">
        <f t="shared" si="2"/>
        <v>0</v>
      </c>
      <c r="AQ9" s="168">
        <f t="shared" si="3"/>
        <v>0</v>
      </c>
      <c r="AR9" s="168">
        <f t="shared" si="5"/>
        <v>0</v>
      </c>
      <c r="AS9" s="168"/>
      <c r="AT9" s="169"/>
      <c r="AU9" s="136">
        <f t="shared" si="4"/>
        <v>0</v>
      </c>
      <c r="AV9" s="192">
        <f>SUM(AU9:AU12)</f>
        <v>0</v>
      </c>
      <c r="AZ9">
        <f t="shared" si="6"/>
        <v>0</v>
      </c>
    </row>
    <row r="10" spans="1:52" ht="14.25" thickBot="1">
      <c r="A10" s="194"/>
      <c r="B10" s="61">
        <f t="shared" si="0"/>
        <v>16</v>
      </c>
      <c r="C10" s="199"/>
      <c r="D10" s="113"/>
      <c r="E10" s="137"/>
      <c r="F10" s="111"/>
      <c r="G10" s="108"/>
      <c r="H10" s="112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1"/>
      <c r="Z10" s="111"/>
      <c r="AA10" s="108"/>
      <c r="AB10" s="108"/>
      <c r="AC10" s="108"/>
      <c r="AD10" s="112"/>
      <c r="AE10" s="108"/>
      <c r="AF10" s="112"/>
      <c r="AG10" s="108"/>
      <c r="AH10" s="112"/>
      <c r="AI10" s="108"/>
      <c r="AJ10" s="112"/>
      <c r="AK10" s="108"/>
      <c r="AL10" s="112"/>
      <c r="AM10" s="101"/>
      <c r="AN10" s="111">
        <f t="shared" si="1"/>
        <v>0</v>
      </c>
      <c r="AO10" s="108"/>
      <c r="AP10" s="101">
        <f t="shared" si="2"/>
        <v>0</v>
      </c>
      <c r="AQ10" s="141">
        <f t="shared" si="3"/>
        <v>0</v>
      </c>
      <c r="AR10" s="141">
        <f t="shared" si="5"/>
        <v>0</v>
      </c>
      <c r="AS10" s="141"/>
      <c r="AT10" s="144"/>
      <c r="AU10" s="137">
        <f t="shared" si="4"/>
        <v>0</v>
      </c>
      <c r="AV10" s="188"/>
      <c r="AZ10">
        <f t="shared" si="6"/>
        <v>0</v>
      </c>
    </row>
    <row r="11" spans="1:52" ht="14.25" thickBot="1">
      <c r="A11" s="194"/>
      <c r="B11" s="61">
        <f t="shared" si="0"/>
        <v>16</v>
      </c>
      <c r="C11" s="199"/>
      <c r="D11" s="113"/>
      <c r="E11" s="137"/>
      <c r="F11" s="111"/>
      <c r="G11" s="108"/>
      <c r="H11" s="112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1"/>
      <c r="Z11" s="111"/>
      <c r="AA11" s="108"/>
      <c r="AB11" s="108"/>
      <c r="AC11" s="108"/>
      <c r="AD11" s="112"/>
      <c r="AE11" s="108"/>
      <c r="AF11" s="112"/>
      <c r="AG11" s="108"/>
      <c r="AH11" s="112"/>
      <c r="AI11" s="108"/>
      <c r="AJ11" s="112"/>
      <c r="AK11" s="108"/>
      <c r="AL11" s="112"/>
      <c r="AM11" s="101"/>
      <c r="AN11" s="111">
        <f t="shared" si="1"/>
        <v>0</v>
      </c>
      <c r="AO11" s="108"/>
      <c r="AP11" s="101">
        <f t="shared" si="2"/>
        <v>0</v>
      </c>
      <c r="AQ11" s="141">
        <f t="shared" si="3"/>
        <v>0</v>
      </c>
      <c r="AR11" s="141">
        <f t="shared" si="5"/>
        <v>0</v>
      </c>
      <c r="AS11" s="141"/>
      <c r="AT11" s="144"/>
      <c r="AU11" s="137">
        <f t="shared" si="4"/>
        <v>0</v>
      </c>
      <c r="AV11" s="188"/>
      <c r="AZ11">
        <f t="shared" si="6"/>
        <v>0</v>
      </c>
    </row>
    <row r="12" spans="1:52" ht="14.25" thickBot="1">
      <c r="A12" s="194"/>
      <c r="B12" s="63">
        <f t="shared" si="0"/>
        <v>16</v>
      </c>
      <c r="C12" s="199"/>
      <c r="D12" s="115"/>
      <c r="E12" s="137"/>
      <c r="F12" s="111"/>
      <c r="G12" s="108"/>
      <c r="H12" s="112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1"/>
      <c r="Z12" s="111"/>
      <c r="AA12" s="108"/>
      <c r="AB12" s="108"/>
      <c r="AC12" s="108"/>
      <c r="AD12" s="112"/>
      <c r="AE12" s="108"/>
      <c r="AF12" s="112"/>
      <c r="AG12" s="108"/>
      <c r="AH12" s="112"/>
      <c r="AI12" s="108"/>
      <c r="AJ12" s="112"/>
      <c r="AK12" s="108"/>
      <c r="AL12" s="112"/>
      <c r="AM12" s="101"/>
      <c r="AN12" s="145">
        <f t="shared" si="1"/>
        <v>0</v>
      </c>
      <c r="AO12" s="146"/>
      <c r="AP12" s="147">
        <f t="shared" si="2"/>
        <v>0</v>
      </c>
      <c r="AQ12" s="141">
        <f t="shared" si="3"/>
        <v>0</v>
      </c>
      <c r="AR12" s="141">
        <f t="shared" si="5"/>
        <v>0</v>
      </c>
      <c r="AS12" s="141"/>
      <c r="AT12" s="144"/>
      <c r="AU12" s="137">
        <f t="shared" si="4"/>
        <v>0</v>
      </c>
      <c r="AV12" s="193"/>
      <c r="AZ12">
        <f t="shared" si="6"/>
        <v>0</v>
      </c>
    </row>
    <row r="13" spans="1:52" ht="14.25" thickBot="1">
      <c r="A13" s="194">
        <f>RANK(AV13,$AV$5:$AV$44)</f>
        <v>8</v>
      </c>
      <c r="B13" s="60">
        <f t="shared" si="0"/>
        <v>12</v>
      </c>
      <c r="C13" s="197" t="s">
        <v>107</v>
      </c>
      <c r="D13" s="60" t="s">
        <v>92</v>
      </c>
      <c r="E13" s="38"/>
      <c r="F13" s="6">
        <v>1</v>
      </c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>
        <v>1</v>
      </c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200</v>
      </c>
      <c r="AO13" s="7">
        <v>0.5</v>
      </c>
      <c r="AP13" s="8">
        <f t="shared" si="2"/>
        <v>100</v>
      </c>
      <c r="AQ13" s="46">
        <f t="shared" si="3"/>
        <v>100</v>
      </c>
      <c r="AR13" s="46">
        <f t="shared" si="5"/>
        <v>200</v>
      </c>
      <c r="AS13" s="46">
        <v>0.6</v>
      </c>
      <c r="AT13" s="49">
        <v>0</v>
      </c>
      <c r="AU13" s="38">
        <f t="shared" si="4"/>
        <v>120</v>
      </c>
      <c r="AV13" s="189">
        <f>SUM(AU13:AU16)</f>
        <v>240</v>
      </c>
      <c r="AZ13">
        <f t="shared" si="6"/>
        <v>120</v>
      </c>
    </row>
    <row r="14" spans="1:52" ht="14.25" thickBot="1">
      <c r="A14" s="194"/>
      <c r="B14" s="61">
        <f t="shared" si="0"/>
        <v>12</v>
      </c>
      <c r="C14" s="197"/>
      <c r="D14" s="61" t="s">
        <v>94</v>
      </c>
      <c r="E14" s="37"/>
      <c r="F14" s="9">
        <v>1</v>
      </c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>
        <v>1</v>
      </c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200</v>
      </c>
      <c r="AO14" s="2">
        <v>0.5</v>
      </c>
      <c r="AP14" s="10">
        <f t="shared" si="2"/>
        <v>100</v>
      </c>
      <c r="AQ14" s="47">
        <f t="shared" si="3"/>
        <v>100</v>
      </c>
      <c r="AR14" s="47">
        <f t="shared" si="5"/>
        <v>200</v>
      </c>
      <c r="AS14" s="47">
        <v>0.6</v>
      </c>
      <c r="AT14" s="50">
        <v>0</v>
      </c>
      <c r="AU14" s="37">
        <f t="shared" si="4"/>
        <v>120</v>
      </c>
      <c r="AV14" s="190"/>
      <c r="AZ14">
        <f t="shared" si="6"/>
        <v>120</v>
      </c>
    </row>
    <row r="15" spans="1:52" ht="14.25" thickBot="1">
      <c r="A15" s="194"/>
      <c r="B15" s="61">
        <f t="shared" si="0"/>
        <v>16</v>
      </c>
      <c r="C15" s="197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37">
        <f t="shared" si="4"/>
        <v>0</v>
      </c>
      <c r="AV15" s="190"/>
      <c r="AZ15">
        <f t="shared" si="6"/>
        <v>0</v>
      </c>
    </row>
    <row r="16" spans="1:52" ht="14.25" thickBot="1">
      <c r="A16" s="194"/>
      <c r="B16" s="63">
        <f t="shared" si="0"/>
        <v>16</v>
      </c>
      <c r="C16" s="197"/>
      <c r="D16" s="62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57">
        <f t="shared" si="4"/>
        <v>0</v>
      </c>
      <c r="AV16" s="191"/>
      <c r="AZ16">
        <f t="shared" si="6"/>
        <v>0</v>
      </c>
    </row>
    <row r="17" spans="1:52" ht="14.25" thickBot="1">
      <c r="A17" s="186">
        <f>RANK(AV17,$AV$5:$AV$44)</f>
        <v>1</v>
      </c>
      <c r="B17" s="64">
        <f t="shared" si="0"/>
        <v>1</v>
      </c>
      <c r="C17" s="184" t="s">
        <v>3</v>
      </c>
      <c r="D17" s="60" t="s">
        <v>76</v>
      </c>
      <c r="E17" s="38"/>
      <c r="F17" s="6"/>
      <c r="G17" s="7"/>
      <c r="H17" s="43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6"/>
      <c r="AA17" s="7"/>
      <c r="AB17" s="7"/>
      <c r="AC17" s="7"/>
      <c r="AD17" s="43"/>
      <c r="AE17" s="7"/>
      <c r="AF17" s="43"/>
      <c r="AG17" s="7">
        <v>1</v>
      </c>
      <c r="AH17" s="43"/>
      <c r="AI17" s="7"/>
      <c r="AJ17" s="43"/>
      <c r="AK17" s="7"/>
      <c r="AL17" s="43"/>
      <c r="AM17" s="8"/>
      <c r="AN17" s="6">
        <f t="shared" si="1"/>
        <v>1600</v>
      </c>
      <c r="AO17" s="7">
        <v>0.5</v>
      </c>
      <c r="AP17" s="8">
        <f t="shared" si="2"/>
        <v>800</v>
      </c>
      <c r="AQ17" s="46">
        <f t="shared" si="3"/>
        <v>2900</v>
      </c>
      <c r="AR17" s="46">
        <f t="shared" si="5"/>
        <v>3700</v>
      </c>
      <c r="AS17" s="46">
        <v>1</v>
      </c>
      <c r="AT17" s="49">
        <v>0</v>
      </c>
      <c r="AU17" s="38">
        <f t="shared" si="4"/>
        <v>3700</v>
      </c>
      <c r="AV17" s="195">
        <f>SUM(AU17:AU20)</f>
        <v>3700</v>
      </c>
      <c r="AZ17">
        <f t="shared" si="6"/>
        <v>3700</v>
      </c>
    </row>
    <row r="18" spans="1:52" ht="14.25" thickBot="1">
      <c r="A18" s="186"/>
      <c r="B18" s="61">
        <f t="shared" si="0"/>
        <v>16</v>
      </c>
      <c r="C18" s="184"/>
      <c r="D18" s="61"/>
      <c r="E18" s="37"/>
      <c r="F18" s="9"/>
      <c r="G18" s="2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0"/>
      <c r="Z18" s="9"/>
      <c r="AA18" s="2"/>
      <c r="AB18" s="2"/>
      <c r="AC18" s="2"/>
      <c r="AD18" s="27"/>
      <c r="AE18" s="2"/>
      <c r="AF18" s="27"/>
      <c r="AG18" s="2"/>
      <c r="AH18" s="27"/>
      <c r="AI18" s="2"/>
      <c r="AJ18" s="27"/>
      <c r="AK18" s="2"/>
      <c r="AL18" s="27"/>
      <c r="AM18" s="10"/>
      <c r="AN18" s="9">
        <f t="shared" si="1"/>
        <v>0</v>
      </c>
      <c r="AO18" s="2"/>
      <c r="AP18" s="10">
        <f t="shared" si="2"/>
        <v>0</v>
      </c>
      <c r="AQ18" s="47">
        <f t="shared" si="3"/>
        <v>0</v>
      </c>
      <c r="AR18" s="47">
        <f t="shared" si="5"/>
        <v>0</v>
      </c>
      <c r="AS18" s="47"/>
      <c r="AT18" s="50"/>
      <c r="AU18" s="37">
        <f t="shared" si="4"/>
        <v>0</v>
      </c>
      <c r="AV18" s="190"/>
      <c r="AZ18">
        <f t="shared" si="6"/>
        <v>0</v>
      </c>
    </row>
    <row r="19" spans="1:52" ht="14.25" thickBot="1">
      <c r="A19" s="186"/>
      <c r="B19" s="63">
        <f t="shared" si="0"/>
        <v>16</v>
      </c>
      <c r="C19" s="184"/>
      <c r="D19" s="61"/>
      <c r="E19" s="37"/>
      <c r="F19" s="9"/>
      <c r="G19" s="2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0"/>
      <c r="Z19" s="9"/>
      <c r="AA19" s="2"/>
      <c r="AB19" s="2"/>
      <c r="AC19" s="2"/>
      <c r="AD19" s="27"/>
      <c r="AE19" s="2"/>
      <c r="AF19" s="27"/>
      <c r="AG19" s="2"/>
      <c r="AH19" s="27"/>
      <c r="AI19" s="2"/>
      <c r="AJ19" s="27"/>
      <c r="AK19" s="2"/>
      <c r="AL19" s="27"/>
      <c r="AM19" s="10"/>
      <c r="AN19" s="9">
        <f t="shared" si="1"/>
        <v>0</v>
      </c>
      <c r="AO19" s="2"/>
      <c r="AP19" s="10">
        <f t="shared" si="2"/>
        <v>0</v>
      </c>
      <c r="AQ19" s="47">
        <f t="shared" si="3"/>
        <v>0</v>
      </c>
      <c r="AR19" s="47">
        <f t="shared" si="5"/>
        <v>0</v>
      </c>
      <c r="AS19" s="47"/>
      <c r="AT19" s="50"/>
      <c r="AU19" s="37">
        <f t="shared" si="4"/>
        <v>0</v>
      </c>
      <c r="AV19" s="190"/>
      <c r="AZ19">
        <f t="shared" si="6"/>
        <v>0</v>
      </c>
    </row>
    <row r="20" spans="1:52" ht="14.25" thickBot="1">
      <c r="A20" s="186"/>
      <c r="B20" s="62">
        <f t="shared" si="0"/>
        <v>16</v>
      </c>
      <c r="C20" s="184"/>
      <c r="D20" s="62"/>
      <c r="E20" s="37"/>
      <c r="F20" s="9"/>
      <c r="G20" s="2"/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0"/>
      <c r="Z20" s="9"/>
      <c r="AA20" s="2"/>
      <c r="AB20" s="2"/>
      <c r="AC20" s="2"/>
      <c r="AD20" s="27"/>
      <c r="AE20" s="2"/>
      <c r="AF20" s="27"/>
      <c r="AG20" s="2"/>
      <c r="AH20" s="27"/>
      <c r="AI20" s="2"/>
      <c r="AJ20" s="27"/>
      <c r="AK20" s="2"/>
      <c r="AL20" s="27"/>
      <c r="AM20" s="10"/>
      <c r="AN20" s="28">
        <f t="shared" si="1"/>
        <v>0</v>
      </c>
      <c r="AO20" s="29"/>
      <c r="AP20" s="30">
        <f t="shared" si="2"/>
        <v>0</v>
      </c>
      <c r="AQ20" s="47">
        <f t="shared" si="3"/>
        <v>0</v>
      </c>
      <c r="AR20" s="47">
        <f t="shared" si="5"/>
        <v>0</v>
      </c>
      <c r="AS20" s="47"/>
      <c r="AT20" s="50"/>
      <c r="AU20" s="37">
        <f t="shared" si="4"/>
        <v>0</v>
      </c>
      <c r="AV20" s="196"/>
      <c r="AZ20">
        <f t="shared" si="6"/>
        <v>0</v>
      </c>
    </row>
    <row r="21" spans="1:52" ht="14.25" thickBot="1">
      <c r="A21" s="186">
        <f>RANK(AV21,$AV$5:$AV$44)</f>
        <v>5</v>
      </c>
      <c r="B21" s="60">
        <f t="shared" si="0"/>
        <v>5</v>
      </c>
      <c r="C21" s="185" t="s">
        <v>4</v>
      </c>
      <c r="D21" s="122" t="s">
        <v>72</v>
      </c>
      <c r="E21" s="138"/>
      <c r="F21" s="104">
        <v>1</v>
      </c>
      <c r="G21" s="106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104"/>
      <c r="AA21" s="106"/>
      <c r="AB21" s="106"/>
      <c r="AC21" s="106">
        <v>1</v>
      </c>
      <c r="AD21" s="105"/>
      <c r="AE21" s="106"/>
      <c r="AF21" s="105"/>
      <c r="AG21" s="106"/>
      <c r="AH21" s="105"/>
      <c r="AI21" s="106"/>
      <c r="AJ21" s="105"/>
      <c r="AK21" s="106"/>
      <c r="AL21" s="105"/>
      <c r="AM21" s="107"/>
      <c r="AN21" s="164">
        <f t="shared" si="1"/>
        <v>200</v>
      </c>
      <c r="AO21" s="109">
        <v>0.5</v>
      </c>
      <c r="AP21" s="166">
        <f t="shared" si="2"/>
        <v>100</v>
      </c>
      <c r="AQ21" s="140">
        <f t="shared" si="3"/>
        <v>700</v>
      </c>
      <c r="AR21" s="140">
        <f t="shared" si="5"/>
        <v>800</v>
      </c>
      <c r="AS21" s="140">
        <v>1</v>
      </c>
      <c r="AT21" s="143">
        <v>0</v>
      </c>
      <c r="AU21" s="138">
        <f t="shared" si="4"/>
        <v>800</v>
      </c>
      <c r="AV21" s="192">
        <f>SUM(AU21:AU24)</f>
        <v>1000</v>
      </c>
      <c r="AZ21">
        <f t="shared" si="6"/>
        <v>800</v>
      </c>
    </row>
    <row r="22" spans="1:52" ht="14.25" thickBot="1">
      <c r="A22" s="186"/>
      <c r="B22" s="61">
        <f t="shared" si="0"/>
        <v>9</v>
      </c>
      <c r="C22" s="185"/>
      <c r="D22" s="123" t="s">
        <v>74</v>
      </c>
      <c r="E22" s="137"/>
      <c r="F22" s="111"/>
      <c r="G22" s="108"/>
      <c r="H22" s="112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1"/>
      <c r="Z22" s="111"/>
      <c r="AA22" s="108">
        <v>1</v>
      </c>
      <c r="AB22" s="108"/>
      <c r="AC22" s="108"/>
      <c r="AD22" s="112"/>
      <c r="AE22" s="108"/>
      <c r="AF22" s="112"/>
      <c r="AG22" s="108"/>
      <c r="AH22" s="112"/>
      <c r="AI22" s="108"/>
      <c r="AJ22" s="112"/>
      <c r="AK22" s="108"/>
      <c r="AL22" s="112"/>
      <c r="AM22" s="101"/>
      <c r="AN22" s="111">
        <f t="shared" si="1"/>
        <v>0</v>
      </c>
      <c r="AO22" s="108"/>
      <c r="AP22" s="101">
        <f t="shared" si="2"/>
        <v>0</v>
      </c>
      <c r="AQ22" s="141">
        <f t="shared" si="3"/>
        <v>200</v>
      </c>
      <c r="AR22" s="141">
        <f t="shared" si="5"/>
        <v>200</v>
      </c>
      <c r="AS22" s="141">
        <v>1</v>
      </c>
      <c r="AT22" s="144">
        <v>0</v>
      </c>
      <c r="AU22" s="137">
        <f t="shared" si="4"/>
        <v>200</v>
      </c>
      <c r="AV22" s="188"/>
      <c r="AZ22">
        <f t="shared" si="6"/>
        <v>200</v>
      </c>
    </row>
    <row r="23" spans="1:52" ht="14.25" thickBot="1">
      <c r="A23" s="186"/>
      <c r="B23" s="61">
        <f t="shared" si="0"/>
        <v>16</v>
      </c>
      <c r="C23" s="185"/>
      <c r="D23" s="123"/>
      <c r="E23" s="137"/>
      <c r="F23" s="111"/>
      <c r="G23" s="108"/>
      <c r="H23" s="112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1"/>
      <c r="Z23" s="111"/>
      <c r="AA23" s="108"/>
      <c r="AB23" s="108"/>
      <c r="AC23" s="108"/>
      <c r="AD23" s="112"/>
      <c r="AE23" s="108"/>
      <c r="AF23" s="112"/>
      <c r="AG23" s="108"/>
      <c r="AH23" s="112"/>
      <c r="AI23" s="108"/>
      <c r="AJ23" s="112"/>
      <c r="AK23" s="108"/>
      <c r="AL23" s="112"/>
      <c r="AM23" s="101"/>
      <c r="AN23" s="111">
        <f t="shared" si="1"/>
        <v>0</v>
      </c>
      <c r="AO23" s="108"/>
      <c r="AP23" s="101">
        <f t="shared" si="2"/>
        <v>0</v>
      </c>
      <c r="AQ23" s="141">
        <f t="shared" si="3"/>
        <v>0</v>
      </c>
      <c r="AR23" s="141">
        <f t="shared" si="5"/>
        <v>0</v>
      </c>
      <c r="AS23" s="141"/>
      <c r="AT23" s="144"/>
      <c r="AU23" s="137">
        <f t="shared" si="4"/>
        <v>0</v>
      </c>
      <c r="AV23" s="188"/>
      <c r="AZ23">
        <f t="shared" si="6"/>
        <v>0</v>
      </c>
    </row>
    <row r="24" spans="1:52" ht="14.25" thickBot="1">
      <c r="A24" s="186"/>
      <c r="B24" s="62">
        <f t="shared" si="0"/>
        <v>16</v>
      </c>
      <c r="C24" s="185"/>
      <c r="D24" s="124"/>
      <c r="E24" s="137"/>
      <c r="F24" s="111"/>
      <c r="G24" s="108"/>
      <c r="H24" s="112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1"/>
      <c r="Z24" s="111"/>
      <c r="AA24" s="108"/>
      <c r="AB24" s="108"/>
      <c r="AC24" s="108"/>
      <c r="AD24" s="112"/>
      <c r="AE24" s="108"/>
      <c r="AF24" s="112"/>
      <c r="AG24" s="108"/>
      <c r="AH24" s="112"/>
      <c r="AI24" s="108"/>
      <c r="AJ24" s="112"/>
      <c r="AK24" s="108"/>
      <c r="AL24" s="112"/>
      <c r="AM24" s="101"/>
      <c r="AN24" s="170">
        <f t="shared" si="1"/>
        <v>0</v>
      </c>
      <c r="AO24" s="171"/>
      <c r="AP24" s="116">
        <f t="shared" si="2"/>
        <v>0</v>
      </c>
      <c r="AQ24" s="141">
        <f t="shared" si="3"/>
        <v>0</v>
      </c>
      <c r="AR24" s="141">
        <f t="shared" si="5"/>
        <v>0</v>
      </c>
      <c r="AS24" s="141"/>
      <c r="AT24" s="144"/>
      <c r="AU24" s="172">
        <f t="shared" si="4"/>
        <v>0</v>
      </c>
      <c r="AV24" s="193"/>
      <c r="AZ24">
        <f t="shared" si="6"/>
        <v>0</v>
      </c>
    </row>
    <row r="25" spans="1:52" ht="14.25" thickBot="1">
      <c r="A25" s="186">
        <f>RANK(AV25,$AV$5:$AV$44)</f>
        <v>2</v>
      </c>
      <c r="B25" s="60">
        <f t="shared" si="0"/>
        <v>6</v>
      </c>
      <c r="C25" s="184" t="s">
        <v>7</v>
      </c>
      <c r="D25" s="60" t="s">
        <v>81</v>
      </c>
      <c r="E25" s="38"/>
      <c r="F25" s="6">
        <v>1</v>
      </c>
      <c r="G25" s="7"/>
      <c r="H25" s="4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6"/>
      <c r="AA25" s="7">
        <v>1</v>
      </c>
      <c r="AB25" s="7"/>
      <c r="AC25" s="7"/>
      <c r="AD25" s="43"/>
      <c r="AE25" s="7"/>
      <c r="AF25" s="43"/>
      <c r="AG25" s="7"/>
      <c r="AH25" s="43"/>
      <c r="AI25" s="7"/>
      <c r="AJ25" s="43"/>
      <c r="AK25" s="7"/>
      <c r="AL25" s="43"/>
      <c r="AM25" s="8"/>
      <c r="AN25" s="6">
        <f t="shared" si="1"/>
        <v>200</v>
      </c>
      <c r="AO25" s="7">
        <v>1</v>
      </c>
      <c r="AP25" s="8">
        <f t="shared" si="2"/>
        <v>200</v>
      </c>
      <c r="AQ25" s="46">
        <f t="shared" si="3"/>
        <v>200</v>
      </c>
      <c r="AR25" s="46">
        <f t="shared" si="5"/>
        <v>400</v>
      </c>
      <c r="AS25" s="46">
        <v>1</v>
      </c>
      <c r="AT25" s="49">
        <v>0</v>
      </c>
      <c r="AU25" s="38">
        <f t="shared" si="4"/>
        <v>400</v>
      </c>
      <c r="AV25" s="195">
        <f>SUM(AU25:AU28)</f>
        <v>2500</v>
      </c>
      <c r="AZ25">
        <f t="shared" si="6"/>
        <v>400</v>
      </c>
    </row>
    <row r="26" spans="1:52" ht="14.25" thickBot="1">
      <c r="A26" s="186"/>
      <c r="B26" s="61">
        <f t="shared" si="0"/>
        <v>2</v>
      </c>
      <c r="C26" s="184"/>
      <c r="D26" s="61" t="s">
        <v>145</v>
      </c>
      <c r="E26" s="37"/>
      <c r="F26" s="9"/>
      <c r="G26" s="2"/>
      <c r="H26" s="27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0"/>
      <c r="Z26" s="9"/>
      <c r="AA26" s="2"/>
      <c r="AB26" s="2"/>
      <c r="AC26" s="2"/>
      <c r="AD26" s="27">
        <v>1</v>
      </c>
      <c r="AE26" s="2"/>
      <c r="AF26" s="27"/>
      <c r="AG26" s="2"/>
      <c r="AH26" s="27"/>
      <c r="AI26" s="2"/>
      <c r="AJ26" s="27"/>
      <c r="AK26" s="2"/>
      <c r="AL26" s="27"/>
      <c r="AM26" s="10"/>
      <c r="AN26" s="9">
        <f t="shared" si="1"/>
        <v>1000</v>
      </c>
      <c r="AO26" s="2">
        <v>1</v>
      </c>
      <c r="AP26" s="10">
        <f t="shared" si="2"/>
        <v>1000</v>
      </c>
      <c r="AQ26" s="47">
        <f t="shared" si="3"/>
        <v>1100</v>
      </c>
      <c r="AR26" s="47">
        <f t="shared" si="5"/>
        <v>2100</v>
      </c>
      <c r="AS26" s="47">
        <v>1</v>
      </c>
      <c r="AT26" s="50">
        <v>0</v>
      </c>
      <c r="AU26" s="70">
        <f t="shared" si="4"/>
        <v>2100</v>
      </c>
      <c r="AV26" s="190"/>
      <c r="AZ26">
        <f t="shared" si="6"/>
        <v>2100</v>
      </c>
    </row>
    <row r="27" spans="1:52" ht="14.25" thickBot="1">
      <c r="A27" s="186"/>
      <c r="B27" s="61">
        <f t="shared" si="0"/>
        <v>16</v>
      </c>
      <c r="C27" s="184"/>
      <c r="D27" s="61"/>
      <c r="E27" s="37"/>
      <c r="F27" s="9"/>
      <c r="G27" s="2"/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0"/>
      <c r="Z27" s="9"/>
      <c r="AA27" s="2"/>
      <c r="AB27" s="2"/>
      <c r="AC27" s="2"/>
      <c r="AD27" s="27"/>
      <c r="AE27" s="2"/>
      <c r="AF27" s="27"/>
      <c r="AG27" s="2"/>
      <c r="AH27" s="27"/>
      <c r="AI27" s="2"/>
      <c r="AJ27" s="27"/>
      <c r="AK27" s="2"/>
      <c r="AL27" s="27"/>
      <c r="AM27" s="10"/>
      <c r="AN27" s="9">
        <f t="shared" si="1"/>
        <v>0</v>
      </c>
      <c r="AO27" s="2"/>
      <c r="AP27" s="10">
        <f t="shared" si="2"/>
        <v>0</v>
      </c>
      <c r="AQ27" s="47">
        <f t="shared" si="3"/>
        <v>0</v>
      </c>
      <c r="AR27" s="47">
        <f t="shared" si="5"/>
        <v>0</v>
      </c>
      <c r="AS27" s="47"/>
      <c r="AT27" s="50"/>
      <c r="AU27" s="70">
        <f t="shared" si="4"/>
        <v>0</v>
      </c>
      <c r="AV27" s="190"/>
      <c r="AZ27">
        <f t="shared" si="6"/>
        <v>0</v>
      </c>
    </row>
    <row r="28" spans="1:52" ht="14.25" thickBot="1">
      <c r="A28" s="186"/>
      <c r="B28" s="62">
        <f t="shared" si="0"/>
        <v>16</v>
      </c>
      <c r="C28" s="184"/>
      <c r="D28" s="62"/>
      <c r="E28" s="37"/>
      <c r="F28" s="9"/>
      <c r="G28" s="2"/>
      <c r="H28" s="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0"/>
      <c r="Z28" s="9"/>
      <c r="AA28" s="2"/>
      <c r="AB28" s="2"/>
      <c r="AC28" s="2"/>
      <c r="AD28" s="27"/>
      <c r="AE28" s="2"/>
      <c r="AF28" s="27"/>
      <c r="AG28" s="2"/>
      <c r="AH28" s="27"/>
      <c r="AI28" s="2"/>
      <c r="AJ28" s="27"/>
      <c r="AK28" s="2"/>
      <c r="AL28" s="27"/>
      <c r="AM28" s="10"/>
      <c r="AN28" s="28">
        <f t="shared" si="1"/>
        <v>0</v>
      </c>
      <c r="AO28" s="29"/>
      <c r="AP28" s="30">
        <f t="shared" si="2"/>
        <v>0</v>
      </c>
      <c r="AQ28" s="47">
        <f t="shared" si="3"/>
        <v>0</v>
      </c>
      <c r="AR28" s="47">
        <f t="shared" si="5"/>
        <v>0</v>
      </c>
      <c r="AS28" s="47"/>
      <c r="AT28" s="50"/>
      <c r="AU28" s="37">
        <f t="shared" si="4"/>
        <v>0</v>
      </c>
      <c r="AV28" s="196"/>
      <c r="AZ28">
        <f t="shared" si="6"/>
        <v>0</v>
      </c>
    </row>
    <row r="29" spans="1:52" ht="14.25" thickBot="1">
      <c r="A29" s="186">
        <f>RANK(AV29,$AV$5:$AV$44)</f>
        <v>7</v>
      </c>
      <c r="B29" s="60">
        <f t="shared" si="0"/>
        <v>12</v>
      </c>
      <c r="C29" s="185" t="s">
        <v>8</v>
      </c>
      <c r="D29" s="123" t="s">
        <v>84</v>
      </c>
      <c r="E29" s="138"/>
      <c r="F29" s="104"/>
      <c r="G29" s="106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7"/>
      <c r="Z29" s="104"/>
      <c r="AA29" s="106">
        <v>1</v>
      </c>
      <c r="AB29" s="106"/>
      <c r="AC29" s="106"/>
      <c r="AD29" s="105"/>
      <c r="AE29" s="106"/>
      <c r="AF29" s="105"/>
      <c r="AG29" s="106"/>
      <c r="AH29" s="105"/>
      <c r="AI29" s="106"/>
      <c r="AJ29" s="105"/>
      <c r="AK29" s="106"/>
      <c r="AL29" s="105"/>
      <c r="AM29" s="107"/>
      <c r="AN29" s="164">
        <f t="shared" si="1"/>
        <v>0</v>
      </c>
      <c r="AO29" s="109"/>
      <c r="AP29" s="166">
        <f t="shared" si="2"/>
        <v>0</v>
      </c>
      <c r="AQ29" s="140">
        <f t="shared" si="3"/>
        <v>200</v>
      </c>
      <c r="AR29" s="140">
        <f t="shared" si="5"/>
        <v>200</v>
      </c>
      <c r="AS29" s="140">
        <v>0.6</v>
      </c>
      <c r="AT29" s="143">
        <v>0</v>
      </c>
      <c r="AU29" s="138">
        <f t="shared" si="4"/>
        <v>120</v>
      </c>
      <c r="AV29" s="192">
        <f>SUM(AU29:AU32)</f>
        <v>360</v>
      </c>
      <c r="AZ29">
        <f t="shared" si="6"/>
        <v>120</v>
      </c>
    </row>
    <row r="30" spans="1:52" ht="14.25" thickBot="1">
      <c r="A30" s="186"/>
      <c r="B30" s="61">
        <f t="shared" si="0"/>
        <v>8</v>
      </c>
      <c r="C30" s="185"/>
      <c r="D30" s="123" t="s">
        <v>109</v>
      </c>
      <c r="E30" s="137"/>
      <c r="F30" s="111">
        <v>1</v>
      </c>
      <c r="G30" s="108"/>
      <c r="H30" s="112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1"/>
      <c r="Z30" s="111"/>
      <c r="AA30" s="108">
        <v>1</v>
      </c>
      <c r="AB30" s="108"/>
      <c r="AC30" s="108"/>
      <c r="AD30" s="112"/>
      <c r="AE30" s="108"/>
      <c r="AF30" s="112"/>
      <c r="AG30" s="108"/>
      <c r="AH30" s="112"/>
      <c r="AI30" s="108"/>
      <c r="AJ30" s="112"/>
      <c r="AK30" s="108"/>
      <c r="AL30" s="112"/>
      <c r="AM30" s="101"/>
      <c r="AN30" s="111">
        <f t="shared" si="1"/>
        <v>200</v>
      </c>
      <c r="AO30" s="108">
        <v>1</v>
      </c>
      <c r="AP30" s="101">
        <f>AO30*AN30</f>
        <v>200</v>
      </c>
      <c r="AQ30" s="141">
        <f t="shared" si="3"/>
        <v>200</v>
      </c>
      <c r="AR30" s="141">
        <f t="shared" si="5"/>
        <v>400</v>
      </c>
      <c r="AS30" s="141">
        <v>0.6</v>
      </c>
      <c r="AT30" s="144">
        <v>0</v>
      </c>
      <c r="AU30" s="137">
        <f t="shared" si="4"/>
        <v>240</v>
      </c>
      <c r="AV30" s="188"/>
      <c r="AZ30">
        <f t="shared" si="6"/>
        <v>240</v>
      </c>
    </row>
    <row r="31" spans="1:52" ht="14.25" thickBot="1">
      <c r="A31" s="186"/>
      <c r="B31" s="61">
        <f t="shared" si="0"/>
        <v>16</v>
      </c>
      <c r="C31" s="185"/>
      <c r="D31" s="139"/>
      <c r="E31" s="137"/>
      <c r="F31" s="111"/>
      <c r="G31" s="108"/>
      <c r="H31" s="112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1"/>
      <c r="Z31" s="111"/>
      <c r="AA31" s="108"/>
      <c r="AB31" s="108"/>
      <c r="AC31" s="108"/>
      <c r="AD31" s="112"/>
      <c r="AE31" s="108"/>
      <c r="AF31" s="112"/>
      <c r="AG31" s="108"/>
      <c r="AH31" s="112"/>
      <c r="AI31" s="108"/>
      <c r="AJ31" s="112"/>
      <c r="AK31" s="108"/>
      <c r="AL31" s="112"/>
      <c r="AM31" s="101"/>
      <c r="AN31" s="111">
        <f t="shared" si="1"/>
        <v>0</v>
      </c>
      <c r="AO31" s="108"/>
      <c r="AP31" s="101">
        <f t="shared" ref="AP31:AP43" si="7">AO31*AN31</f>
        <v>0</v>
      </c>
      <c r="AQ31" s="141">
        <f t="shared" si="3"/>
        <v>0</v>
      </c>
      <c r="AR31" s="141">
        <f t="shared" si="5"/>
        <v>0</v>
      </c>
      <c r="AS31" s="141"/>
      <c r="AT31" s="144"/>
      <c r="AU31" s="137">
        <f t="shared" si="4"/>
        <v>0</v>
      </c>
      <c r="AV31" s="188"/>
      <c r="AZ31">
        <f t="shared" si="6"/>
        <v>0</v>
      </c>
    </row>
    <row r="32" spans="1:52" ht="14.25" thickBot="1">
      <c r="A32" s="186"/>
      <c r="B32" s="62">
        <f t="shared" si="0"/>
        <v>16</v>
      </c>
      <c r="C32" s="185"/>
      <c r="D32" s="124"/>
      <c r="E32" s="137"/>
      <c r="F32" s="111"/>
      <c r="G32" s="108"/>
      <c r="H32" s="112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1"/>
      <c r="Z32" s="145"/>
      <c r="AA32" s="146"/>
      <c r="AB32" s="146"/>
      <c r="AC32" s="146"/>
      <c r="AD32" s="167"/>
      <c r="AE32" s="146"/>
      <c r="AF32" s="167"/>
      <c r="AG32" s="146"/>
      <c r="AH32" s="167"/>
      <c r="AI32" s="146"/>
      <c r="AJ32" s="167"/>
      <c r="AK32" s="146"/>
      <c r="AL32" s="167"/>
      <c r="AM32" s="147"/>
      <c r="AN32" s="170">
        <f t="shared" si="1"/>
        <v>0</v>
      </c>
      <c r="AO32" s="171"/>
      <c r="AP32" s="116">
        <f t="shared" si="7"/>
        <v>0</v>
      </c>
      <c r="AQ32" s="141">
        <f t="shared" si="3"/>
        <v>0</v>
      </c>
      <c r="AR32" s="141">
        <f t="shared" si="5"/>
        <v>0</v>
      </c>
      <c r="AS32" s="141"/>
      <c r="AT32" s="144"/>
      <c r="AU32" s="137">
        <f t="shared" si="4"/>
        <v>0</v>
      </c>
      <c r="AV32" s="193"/>
      <c r="AZ32">
        <f t="shared" si="6"/>
        <v>0</v>
      </c>
    </row>
    <row r="33" spans="1:52" ht="14.25" thickBot="1">
      <c r="A33" s="186">
        <f>RANK(AV33,$AV$5:$AV$44)</f>
        <v>6</v>
      </c>
      <c r="B33" s="60">
        <f t="shared" si="0"/>
        <v>9</v>
      </c>
      <c r="C33" s="184" t="s">
        <v>9</v>
      </c>
      <c r="D33" s="32" t="s">
        <v>85</v>
      </c>
      <c r="E33" s="38"/>
      <c r="F33" s="6"/>
      <c r="G33" s="7"/>
      <c r="H33" s="4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  <c r="Z33" s="42"/>
      <c r="AA33" s="26">
        <v>1</v>
      </c>
      <c r="AB33" s="35"/>
      <c r="AC33" s="26"/>
      <c r="AD33" s="35"/>
      <c r="AE33" s="26"/>
      <c r="AF33" s="35"/>
      <c r="AG33" s="26"/>
      <c r="AH33" s="35"/>
      <c r="AI33" s="26"/>
      <c r="AJ33" s="35"/>
      <c r="AK33" s="26"/>
      <c r="AL33" s="35"/>
      <c r="AM33" s="45"/>
      <c r="AN33" s="6">
        <f t="shared" si="1"/>
        <v>0</v>
      </c>
      <c r="AO33" s="7"/>
      <c r="AP33" s="8">
        <f t="shared" si="7"/>
        <v>0</v>
      </c>
      <c r="AQ33" s="46">
        <f t="shared" si="3"/>
        <v>200</v>
      </c>
      <c r="AR33" s="46">
        <f t="shared" si="5"/>
        <v>200</v>
      </c>
      <c r="AS33" s="46">
        <v>1</v>
      </c>
      <c r="AT33" s="49">
        <v>0</v>
      </c>
      <c r="AU33" s="38">
        <f t="shared" ref="AU33:AU44" si="8">AR33*AS33-AT33</f>
        <v>200</v>
      </c>
      <c r="AV33" s="189">
        <f>SUM(AU33:AU36)</f>
        <v>600</v>
      </c>
      <c r="AZ33">
        <f t="shared" si="6"/>
        <v>200</v>
      </c>
    </row>
    <row r="34" spans="1:52" ht="14.25" thickBot="1">
      <c r="A34" s="186"/>
      <c r="B34" s="61">
        <f t="shared" si="0"/>
        <v>6</v>
      </c>
      <c r="C34" s="184"/>
      <c r="D34" s="33" t="s">
        <v>86</v>
      </c>
      <c r="E34" s="37"/>
      <c r="F34" s="9">
        <v>1</v>
      </c>
      <c r="G34" s="2"/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0"/>
      <c r="Z34" s="9"/>
      <c r="AA34" s="2">
        <v>1</v>
      </c>
      <c r="AB34" s="27"/>
      <c r="AC34" s="2"/>
      <c r="AD34" s="27"/>
      <c r="AE34" s="2"/>
      <c r="AF34" s="27"/>
      <c r="AG34" s="2"/>
      <c r="AH34" s="27"/>
      <c r="AI34" s="2"/>
      <c r="AJ34" s="27"/>
      <c r="AK34" s="2"/>
      <c r="AL34" s="27"/>
      <c r="AM34" s="10"/>
      <c r="AN34" s="9">
        <f t="shared" si="1"/>
        <v>200</v>
      </c>
      <c r="AO34" s="2">
        <v>1</v>
      </c>
      <c r="AP34" s="10">
        <f t="shared" si="7"/>
        <v>200</v>
      </c>
      <c r="AQ34" s="47">
        <f t="shared" si="3"/>
        <v>200</v>
      </c>
      <c r="AR34" s="47">
        <f t="shared" si="5"/>
        <v>400</v>
      </c>
      <c r="AS34" s="47">
        <v>1</v>
      </c>
      <c r="AT34" s="50">
        <v>0</v>
      </c>
      <c r="AU34" s="37">
        <f t="shared" si="8"/>
        <v>400</v>
      </c>
      <c r="AV34" s="190"/>
      <c r="AZ34">
        <f t="shared" si="6"/>
        <v>400</v>
      </c>
    </row>
    <row r="35" spans="1:52" ht="14.25" thickBot="1">
      <c r="A35" s="186"/>
      <c r="B35" s="61">
        <f t="shared" si="0"/>
        <v>16</v>
      </c>
      <c r="C35" s="184"/>
      <c r="D35" s="33"/>
      <c r="E35" s="37"/>
      <c r="F35" s="9"/>
      <c r="G35" s="2"/>
      <c r="H35" s="2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0"/>
      <c r="Z35" s="9"/>
      <c r="AA35" s="2"/>
      <c r="AB35" s="27"/>
      <c r="AC35" s="2"/>
      <c r="AD35" s="27"/>
      <c r="AE35" s="2"/>
      <c r="AF35" s="27"/>
      <c r="AG35" s="2"/>
      <c r="AH35" s="27"/>
      <c r="AI35" s="2"/>
      <c r="AJ35" s="27"/>
      <c r="AK35" s="2"/>
      <c r="AL35" s="27"/>
      <c r="AM35" s="10"/>
      <c r="AN35" s="9">
        <f t="shared" si="1"/>
        <v>0</v>
      </c>
      <c r="AO35" s="2"/>
      <c r="AP35" s="10">
        <f t="shared" si="7"/>
        <v>0</v>
      </c>
      <c r="AQ35" s="47">
        <f t="shared" si="3"/>
        <v>0</v>
      </c>
      <c r="AR35" s="47">
        <f t="shared" si="5"/>
        <v>0</v>
      </c>
      <c r="AS35" s="47"/>
      <c r="AT35" s="50"/>
      <c r="AU35" s="37">
        <f t="shared" si="8"/>
        <v>0</v>
      </c>
      <c r="AV35" s="190"/>
      <c r="AZ35">
        <f t="shared" si="6"/>
        <v>0</v>
      </c>
    </row>
    <row r="36" spans="1:52" ht="14.25" thickBot="1">
      <c r="A36" s="186"/>
      <c r="B36" s="62">
        <f t="shared" si="0"/>
        <v>16</v>
      </c>
      <c r="C36" s="184"/>
      <c r="D36" s="34"/>
      <c r="E36" s="69"/>
      <c r="F36" s="9"/>
      <c r="G36" s="2"/>
      <c r="H36" s="2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0"/>
      <c r="Z36" s="9"/>
      <c r="AA36" s="2"/>
      <c r="AB36" s="27"/>
      <c r="AC36" s="2"/>
      <c r="AD36" s="27"/>
      <c r="AE36" s="2"/>
      <c r="AF36" s="27"/>
      <c r="AG36" s="2"/>
      <c r="AH36" s="27"/>
      <c r="AI36" s="2"/>
      <c r="AJ36" s="27"/>
      <c r="AK36" s="2"/>
      <c r="AL36" s="27"/>
      <c r="AM36" s="10"/>
      <c r="AN36" s="28">
        <f t="shared" si="1"/>
        <v>0</v>
      </c>
      <c r="AO36" s="29"/>
      <c r="AP36" s="30">
        <f t="shared" si="7"/>
        <v>0</v>
      </c>
      <c r="AQ36" s="47">
        <f t="shared" si="3"/>
        <v>0</v>
      </c>
      <c r="AR36" s="47">
        <f t="shared" si="5"/>
        <v>0</v>
      </c>
      <c r="AS36" s="47"/>
      <c r="AT36" s="50"/>
      <c r="AU36" s="70">
        <f t="shared" si="8"/>
        <v>0</v>
      </c>
      <c r="AV36" s="191"/>
      <c r="AZ36">
        <f t="shared" si="6"/>
        <v>0</v>
      </c>
    </row>
    <row r="37" spans="1:52" ht="14.25" thickBot="1">
      <c r="A37" s="186">
        <f>RANK(AV37,$AV$5:$AV$44)</f>
        <v>4</v>
      </c>
      <c r="B37" s="60">
        <f t="shared" si="0"/>
        <v>11</v>
      </c>
      <c r="C37" s="185" t="s">
        <v>10</v>
      </c>
      <c r="D37" s="122" t="s">
        <v>89</v>
      </c>
      <c r="E37" s="140"/>
      <c r="F37" s="105">
        <v>1</v>
      </c>
      <c r="G37" s="106"/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4"/>
      <c r="AA37" s="106">
        <v>1</v>
      </c>
      <c r="AB37" s="105"/>
      <c r="AC37" s="106"/>
      <c r="AD37" s="105"/>
      <c r="AE37" s="106"/>
      <c r="AF37" s="105"/>
      <c r="AG37" s="106"/>
      <c r="AH37" s="105"/>
      <c r="AI37" s="106"/>
      <c r="AJ37" s="105"/>
      <c r="AK37" s="106"/>
      <c r="AL37" s="105"/>
      <c r="AM37" s="107"/>
      <c r="AN37" s="164">
        <f t="shared" si="1"/>
        <v>200</v>
      </c>
      <c r="AO37" s="109">
        <v>0.5</v>
      </c>
      <c r="AP37" s="166">
        <f t="shared" si="7"/>
        <v>100</v>
      </c>
      <c r="AQ37" s="140">
        <f t="shared" si="3"/>
        <v>200</v>
      </c>
      <c r="AR37" s="140">
        <f t="shared" si="5"/>
        <v>300</v>
      </c>
      <c r="AS37" s="140">
        <v>0.6</v>
      </c>
      <c r="AT37" s="143">
        <v>0</v>
      </c>
      <c r="AU37" s="138">
        <f t="shared" si="8"/>
        <v>180</v>
      </c>
      <c r="AV37" s="187">
        <f>SUM(AU37:AU40)</f>
        <v>1020</v>
      </c>
      <c r="AZ37">
        <f t="shared" si="6"/>
        <v>180</v>
      </c>
    </row>
    <row r="38" spans="1:52" ht="14.25" thickBot="1">
      <c r="A38" s="186"/>
      <c r="B38" s="61">
        <f t="shared" si="0"/>
        <v>4</v>
      </c>
      <c r="C38" s="185"/>
      <c r="D38" s="125" t="s">
        <v>91</v>
      </c>
      <c r="E38" s="141"/>
      <c r="F38" s="112"/>
      <c r="G38" s="108">
        <v>1</v>
      </c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1"/>
      <c r="Z38" s="111"/>
      <c r="AA38" s="108"/>
      <c r="AB38" s="112"/>
      <c r="AC38" s="108">
        <v>1</v>
      </c>
      <c r="AD38" s="112"/>
      <c r="AE38" s="108"/>
      <c r="AF38" s="112"/>
      <c r="AG38" s="108"/>
      <c r="AH38" s="112"/>
      <c r="AI38" s="108"/>
      <c r="AJ38" s="112"/>
      <c r="AK38" s="108"/>
      <c r="AL38" s="112"/>
      <c r="AM38" s="101"/>
      <c r="AN38" s="111">
        <f t="shared" si="1"/>
        <v>700</v>
      </c>
      <c r="AO38" s="108">
        <v>1</v>
      </c>
      <c r="AP38" s="101">
        <f t="shared" si="7"/>
        <v>700</v>
      </c>
      <c r="AQ38" s="141">
        <f t="shared" si="3"/>
        <v>700</v>
      </c>
      <c r="AR38" s="141">
        <f t="shared" si="5"/>
        <v>1400</v>
      </c>
      <c r="AS38" s="141">
        <v>0.6</v>
      </c>
      <c r="AT38" s="144">
        <v>0</v>
      </c>
      <c r="AU38" s="137">
        <f t="shared" si="8"/>
        <v>840</v>
      </c>
      <c r="AV38" s="188"/>
      <c r="AZ38">
        <f t="shared" si="6"/>
        <v>840</v>
      </c>
    </row>
    <row r="39" spans="1:52" ht="14.25" thickBot="1">
      <c r="A39" s="186"/>
      <c r="B39" s="61">
        <f t="shared" si="0"/>
        <v>16</v>
      </c>
      <c r="C39" s="185"/>
      <c r="D39" s="123"/>
      <c r="E39" s="141"/>
      <c r="F39" s="112"/>
      <c r="G39" s="108"/>
      <c r="H39" s="112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1"/>
      <c r="Z39" s="111"/>
      <c r="AA39" s="108"/>
      <c r="AB39" s="112"/>
      <c r="AC39" s="108"/>
      <c r="AD39" s="112"/>
      <c r="AE39" s="108"/>
      <c r="AF39" s="112"/>
      <c r="AG39" s="108"/>
      <c r="AH39" s="112"/>
      <c r="AI39" s="108"/>
      <c r="AJ39" s="112"/>
      <c r="AK39" s="108"/>
      <c r="AL39" s="112"/>
      <c r="AM39" s="101"/>
      <c r="AN39" s="111">
        <f t="shared" si="1"/>
        <v>0</v>
      </c>
      <c r="AO39" s="108"/>
      <c r="AP39" s="101">
        <f t="shared" si="7"/>
        <v>0</v>
      </c>
      <c r="AQ39" s="141">
        <f t="shared" si="3"/>
        <v>0</v>
      </c>
      <c r="AR39" s="141">
        <f t="shared" si="5"/>
        <v>0</v>
      </c>
      <c r="AS39" s="141"/>
      <c r="AT39" s="144"/>
      <c r="AU39" s="137">
        <f t="shared" si="8"/>
        <v>0</v>
      </c>
      <c r="AV39" s="188"/>
      <c r="AZ39">
        <f t="shared" si="6"/>
        <v>0</v>
      </c>
    </row>
    <row r="40" spans="1:52" ht="14.25" thickBot="1">
      <c r="A40" s="186"/>
      <c r="B40" s="71">
        <f t="shared" si="0"/>
        <v>16</v>
      </c>
      <c r="C40" s="185"/>
      <c r="D40" s="124"/>
      <c r="E40" s="142"/>
      <c r="F40" s="112"/>
      <c r="G40" s="108"/>
      <c r="H40" s="112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1"/>
      <c r="Z40" s="111"/>
      <c r="AA40" s="108"/>
      <c r="AB40" s="112"/>
      <c r="AC40" s="108"/>
      <c r="AD40" s="112"/>
      <c r="AE40" s="108"/>
      <c r="AF40" s="112"/>
      <c r="AG40" s="108"/>
      <c r="AH40" s="112"/>
      <c r="AI40" s="108"/>
      <c r="AJ40" s="112"/>
      <c r="AK40" s="108"/>
      <c r="AL40" s="112"/>
      <c r="AM40" s="101"/>
      <c r="AN40" s="111">
        <f t="shared" si="1"/>
        <v>0</v>
      </c>
      <c r="AO40" s="108"/>
      <c r="AP40" s="101">
        <f>AO40*AN40</f>
        <v>0</v>
      </c>
      <c r="AQ40" s="141">
        <f t="shared" si="3"/>
        <v>0</v>
      </c>
      <c r="AR40" s="141">
        <f>AP40+AQ40</f>
        <v>0</v>
      </c>
      <c r="AS40" s="141"/>
      <c r="AT40" s="144"/>
      <c r="AU40" s="137">
        <f t="shared" si="8"/>
        <v>0</v>
      </c>
      <c r="AV40" s="188"/>
      <c r="AZ40">
        <f t="shared" si="6"/>
        <v>0</v>
      </c>
    </row>
    <row r="41" spans="1:52" ht="14.25" thickBot="1">
      <c r="A41" s="186">
        <f>RANK(AV41,$AV$5:$AV$44)</f>
        <v>9</v>
      </c>
      <c r="B41" s="60">
        <f t="shared" si="0"/>
        <v>15</v>
      </c>
      <c r="C41" s="184" t="s">
        <v>108</v>
      </c>
      <c r="D41" s="64" t="s">
        <v>104</v>
      </c>
      <c r="E41" s="38"/>
      <c r="F41" s="6"/>
      <c r="G41" s="7"/>
      <c r="H41" s="4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6">
        <v>1</v>
      </c>
      <c r="AA41" s="7"/>
      <c r="AB41" s="43"/>
      <c r="AC41" s="7"/>
      <c r="AD41" s="43"/>
      <c r="AE41" s="7"/>
      <c r="AF41" s="43"/>
      <c r="AG41" s="7"/>
      <c r="AH41" s="43"/>
      <c r="AI41" s="7"/>
      <c r="AJ41" s="43"/>
      <c r="AK41" s="7"/>
      <c r="AL41" s="43"/>
      <c r="AM41" s="8"/>
      <c r="AN41" s="6">
        <f t="shared" si="1"/>
        <v>0</v>
      </c>
      <c r="AO41" s="7"/>
      <c r="AP41" s="8">
        <f t="shared" si="7"/>
        <v>0</v>
      </c>
      <c r="AQ41" s="46">
        <f t="shared" si="3"/>
        <v>100</v>
      </c>
      <c r="AR41" s="46">
        <f t="shared" si="5"/>
        <v>100</v>
      </c>
      <c r="AS41" s="46">
        <v>0.6</v>
      </c>
      <c r="AT41" s="49"/>
      <c r="AU41" s="38">
        <f t="shared" si="8"/>
        <v>60</v>
      </c>
      <c r="AV41" s="189">
        <f>SUM(AU41:AU44)</f>
        <v>60</v>
      </c>
      <c r="AZ41">
        <f t="shared" si="6"/>
        <v>60</v>
      </c>
    </row>
    <row r="42" spans="1:52" ht="14.25" thickBot="1">
      <c r="A42" s="186"/>
      <c r="B42" s="61">
        <f t="shared" si="0"/>
        <v>16</v>
      </c>
      <c r="C42" s="184"/>
      <c r="D42" s="61"/>
      <c r="E42" s="37"/>
      <c r="F42" s="9"/>
      <c r="G42" s="2"/>
      <c r="H42" s="2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0"/>
      <c r="Z42" s="9"/>
      <c r="AA42" s="2"/>
      <c r="AB42" s="27"/>
      <c r="AC42" s="2"/>
      <c r="AD42" s="27"/>
      <c r="AE42" s="2"/>
      <c r="AF42" s="27"/>
      <c r="AG42" s="2"/>
      <c r="AH42" s="27"/>
      <c r="AI42" s="2"/>
      <c r="AJ42" s="27"/>
      <c r="AK42" s="2"/>
      <c r="AL42" s="27"/>
      <c r="AM42" s="10"/>
      <c r="AN42" s="9">
        <f t="shared" si="1"/>
        <v>0</v>
      </c>
      <c r="AO42" s="2"/>
      <c r="AP42" s="10">
        <f t="shared" si="7"/>
        <v>0</v>
      </c>
      <c r="AQ42" s="47">
        <f t="shared" si="3"/>
        <v>0</v>
      </c>
      <c r="AR42" s="47">
        <f t="shared" si="5"/>
        <v>0</v>
      </c>
      <c r="AS42" s="47"/>
      <c r="AT42" s="50"/>
      <c r="AU42" s="37">
        <f t="shared" si="8"/>
        <v>0</v>
      </c>
      <c r="AV42" s="190"/>
      <c r="AZ42">
        <f t="shared" si="6"/>
        <v>0</v>
      </c>
    </row>
    <row r="43" spans="1:52" ht="14.25" thickBot="1">
      <c r="A43" s="186"/>
      <c r="B43" s="61">
        <f t="shared" si="0"/>
        <v>16</v>
      </c>
      <c r="C43" s="184"/>
      <c r="D43" s="61"/>
      <c r="E43" s="37"/>
      <c r="F43" s="9"/>
      <c r="G43" s="2"/>
      <c r="H43" s="2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0"/>
      <c r="Z43" s="9"/>
      <c r="AA43" s="2"/>
      <c r="AB43" s="27"/>
      <c r="AC43" s="2"/>
      <c r="AD43" s="27"/>
      <c r="AE43" s="2"/>
      <c r="AF43" s="27"/>
      <c r="AG43" s="2"/>
      <c r="AH43" s="27"/>
      <c r="AI43" s="2"/>
      <c r="AJ43" s="27"/>
      <c r="AK43" s="2"/>
      <c r="AL43" s="27"/>
      <c r="AM43" s="10"/>
      <c r="AN43" s="9">
        <f t="shared" si="1"/>
        <v>0</v>
      </c>
      <c r="AO43" s="2"/>
      <c r="AP43" s="10">
        <f t="shared" si="7"/>
        <v>0</v>
      </c>
      <c r="AQ43" s="47">
        <f t="shared" si="3"/>
        <v>0</v>
      </c>
      <c r="AR43" s="47">
        <f t="shared" si="5"/>
        <v>0</v>
      </c>
      <c r="AS43" s="47"/>
      <c r="AT43" s="50"/>
      <c r="AU43" s="70">
        <f t="shared" si="8"/>
        <v>0</v>
      </c>
      <c r="AV43" s="190"/>
      <c r="AZ43">
        <f t="shared" si="6"/>
        <v>0</v>
      </c>
    </row>
    <row r="44" spans="1:52" ht="14.25" thickBot="1">
      <c r="A44" s="186"/>
      <c r="B44" s="183">
        <f t="shared" si="0"/>
        <v>16</v>
      </c>
      <c r="C44" s="184"/>
      <c r="D44" s="62"/>
      <c r="E44" s="57"/>
      <c r="F44" s="28"/>
      <c r="G44" s="29"/>
      <c r="H44" s="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8"/>
      <c r="AA44" s="29"/>
      <c r="AB44" s="36"/>
      <c r="AC44" s="29"/>
      <c r="AD44" s="36"/>
      <c r="AE44" s="29"/>
      <c r="AF44" s="36"/>
      <c r="AG44" s="29"/>
      <c r="AH44" s="36"/>
      <c r="AI44" s="29"/>
      <c r="AJ44" s="36"/>
      <c r="AK44" s="29"/>
      <c r="AL44" s="36"/>
      <c r="AM44" s="30"/>
      <c r="AN44" s="28">
        <f t="shared" si="1"/>
        <v>0</v>
      </c>
      <c r="AO44" s="29"/>
      <c r="AP44" s="30">
        <f>AO44*AN44</f>
        <v>0</v>
      </c>
      <c r="AQ44" s="48">
        <f t="shared" si="3"/>
        <v>0</v>
      </c>
      <c r="AR44" s="48">
        <f>AP44+AQ44</f>
        <v>0</v>
      </c>
      <c r="AS44" s="48"/>
      <c r="AT44" s="51"/>
      <c r="AU44" s="12">
        <f t="shared" si="8"/>
        <v>0</v>
      </c>
      <c r="AV44" s="191"/>
      <c r="AZ44">
        <f t="shared" si="6"/>
        <v>0</v>
      </c>
    </row>
    <row r="46" spans="1:52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mergeCells count="30">
    <mergeCell ref="A5:A8"/>
    <mergeCell ref="A9:A12"/>
    <mergeCell ref="A13:A16"/>
    <mergeCell ref="A17:A20"/>
    <mergeCell ref="AV33:AV36"/>
    <mergeCell ref="AV17:AV20"/>
    <mergeCell ref="AV5:AV8"/>
    <mergeCell ref="C5:C8"/>
    <mergeCell ref="C9:C12"/>
    <mergeCell ref="C13:C16"/>
    <mergeCell ref="C17:C20"/>
    <mergeCell ref="C21:C24"/>
    <mergeCell ref="AV9:AV12"/>
    <mergeCell ref="AV13:AV16"/>
    <mergeCell ref="AV21:AV24"/>
    <mergeCell ref="AV25:AV28"/>
    <mergeCell ref="A41:A44"/>
    <mergeCell ref="AV37:AV40"/>
    <mergeCell ref="AV41:AV44"/>
    <mergeCell ref="AV29:AV32"/>
    <mergeCell ref="A21:A24"/>
    <mergeCell ref="A25:A28"/>
    <mergeCell ref="A29:A32"/>
    <mergeCell ref="A33:A36"/>
    <mergeCell ref="A37:A40"/>
    <mergeCell ref="C25:C28"/>
    <mergeCell ref="C29:C32"/>
    <mergeCell ref="C33:C36"/>
    <mergeCell ref="C37:C40"/>
    <mergeCell ref="C41:C4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V4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.25" customWidth="1"/>
    <col min="2" max="2" width="8" customWidth="1"/>
    <col min="3" max="3" width="10.625" customWidth="1"/>
    <col min="4" max="4" width="13.375" customWidth="1"/>
    <col min="6" max="6" width="4.875" customWidth="1"/>
    <col min="7" max="7" width="4.75" customWidth="1"/>
    <col min="8" max="10" width="4.5" customWidth="1"/>
    <col min="11" max="11" width="4.25" customWidth="1"/>
    <col min="12" max="12" width="4.5" customWidth="1"/>
    <col min="13" max="13" width="4.375" customWidth="1"/>
    <col min="14" max="14" width="4.5" customWidth="1"/>
    <col min="15" max="16" width="4.625" customWidth="1"/>
    <col min="17" max="17" width="4.75" customWidth="1"/>
    <col min="18" max="18" width="5" customWidth="1"/>
    <col min="19" max="19" width="4.875" customWidth="1"/>
    <col min="20" max="20" width="4.75" customWidth="1"/>
    <col min="21" max="21" width="5" customWidth="1"/>
    <col min="22" max="22" width="4.875" customWidth="1"/>
    <col min="23" max="24" width="4.75" customWidth="1"/>
    <col min="25" max="25" width="5" customWidth="1"/>
    <col min="26" max="26" width="6.75" customWidth="1"/>
    <col min="27" max="29" width="7.25" customWidth="1"/>
    <col min="30" max="30" width="7.375" customWidth="1"/>
    <col min="31" max="32" width="6.625" customWidth="1"/>
    <col min="33" max="33" width="7.125" customWidth="1"/>
    <col min="34" max="34" width="6.5" customWidth="1"/>
    <col min="35" max="35" width="6.375" customWidth="1"/>
    <col min="36" max="37" width="6.625" customWidth="1"/>
    <col min="38" max="38" width="6.5" customWidth="1"/>
    <col min="39" max="40" width="6.625" customWidth="1"/>
    <col min="45" max="46" width="9.125" customWidth="1"/>
    <col min="48" max="48" width="9.625" customWidth="1"/>
  </cols>
  <sheetData>
    <row r="3" spans="1:48" ht="14.25" thickBot="1">
      <c r="AO3" t="s">
        <v>80</v>
      </c>
      <c r="AS3" t="s">
        <v>57</v>
      </c>
    </row>
    <row r="4" spans="1:48" ht="14.25" thickBot="1">
      <c r="A4" s="182" t="s">
        <v>157</v>
      </c>
      <c r="B4" s="182" t="s">
        <v>156</v>
      </c>
      <c r="C4" s="21" t="s">
        <v>0</v>
      </c>
      <c r="D4" s="25" t="s">
        <v>1</v>
      </c>
      <c r="E4" s="53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67" t="s">
        <v>11</v>
      </c>
      <c r="AO4" s="68" t="s">
        <v>51</v>
      </c>
      <c r="AP4" s="66" t="s">
        <v>52</v>
      </c>
      <c r="AQ4" s="20" t="s">
        <v>54</v>
      </c>
      <c r="AR4" s="20" t="s">
        <v>55</v>
      </c>
      <c r="AS4" s="20" t="s">
        <v>58</v>
      </c>
      <c r="AT4" s="20" t="s">
        <v>70</v>
      </c>
      <c r="AU4" s="20" t="s">
        <v>56</v>
      </c>
      <c r="AV4" s="20" t="s">
        <v>71</v>
      </c>
    </row>
    <row r="5" spans="1:48" ht="14.25" thickBot="1">
      <c r="A5" s="194">
        <f>RANK(AV5,$AV$5:$AV$44)</f>
        <v>4</v>
      </c>
      <c r="B5" s="60">
        <f t="shared" ref="B5:B44" si="0">RANK(AU5,AU$5:AU$44)</f>
        <v>4</v>
      </c>
      <c r="C5" s="197" t="s">
        <v>5</v>
      </c>
      <c r="D5" s="55"/>
      <c r="E5" s="38"/>
      <c r="F5" s="6"/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"/>
      <c r="AA5" s="7"/>
      <c r="AB5" s="7"/>
      <c r="AC5" s="7"/>
      <c r="AD5" s="43"/>
      <c r="AE5" s="7"/>
      <c r="AF5" s="43"/>
      <c r="AG5" s="7"/>
      <c r="AH5" s="43"/>
      <c r="AI5" s="7"/>
      <c r="AJ5" s="43"/>
      <c r="AK5" s="7"/>
      <c r="AL5" s="43"/>
      <c r="AM5" s="8"/>
      <c r="AN5" s="6">
        <f t="shared" ref="AN5:AN44" si="1">$F$46*F5+$G$46*G5+$H$46*H5+$I$46*I5+$J$46*J5+$K$46*K5+$L$46*L5+$M$46*M5+$N$46*N5+$O$46*O5+$P$46*P5+$Q$46*Q5+$R$46*R5+$S$46*S5+$T$46*T5+$U$46*U5+$V$46*V5+$W$46*W5+$X$46*X5+$Y$46*Y5</f>
        <v>0</v>
      </c>
      <c r="AO5" s="7"/>
      <c r="AP5" s="8">
        <f t="shared" ref="AP5:AP29" si="2">AO5*AN5</f>
        <v>0</v>
      </c>
      <c r="AQ5" s="46">
        <f t="shared" ref="AQ5:AQ44" si="3">$Z$46*Z5+$AA$46*AA5+$AB$46*AB5+$AC$46*AC5+$AD$46*AD5+$AE$46*AE5+$AF$46*AF5+$AG$46*AG5+$AH$46*AH5+$AI$46*AI5+$AJ$46*AJ5+$AK$46*AK5+$AL$46*AL5+$AM$46*AM5</f>
        <v>0</v>
      </c>
      <c r="AR5" s="46">
        <f>AP5+AQ5</f>
        <v>0</v>
      </c>
      <c r="AS5" s="46"/>
      <c r="AT5" s="49"/>
      <c r="AU5" s="46">
        <f t="shared" ref="AU5:AU13" si="4">AR5*AS5-AT5</f>
        <v>0</v>
      </c>
      <c r="AV5" s="204">
        <f>SUM(AU5:AU8)</f>
        <v>0</v>
      </c>
    </row>
    <row r="6" spans="1:48" ht="14.25" thickBot="1">
      <c r="A6" s="194"/>
      <c r="B6" s="61">
        <f t="shared" si="0"/>
        <v>4</v>
      </c>
      <c r="C6" s="197"/>
      <c r="D6" s="33"/>
      <c r="E6" s="37"/>
      <c r="F6" s="9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9"/>
      <c r="AA6" s="2"/>
      <c r="AB6" s="2"/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9">
        <f t="shared" si="1"/>
        <v>0</v>
      </c>
      <c r="AO6" s="2"/>
      <c r="AP6" s="10">
        <f t="shared" si="2"/>
        <v>0</v>
      </c>
      <c r="AQ6" s="47">
        <f t="shared" si="3"/>
        <v>0</v>
      </c>
      <c r="AR6" s="47">
        <f t="shared" ref="AR6:AR44" si="5">AP6+AQ6</f>
        <v>0</v>
      </c>
      <c r="AS6" s="47"/>
      <c r="AT6" s="50"/>
      <c r="AU6" s="47">
        <f t="shared" si="4"/>
        <v>0</v>
      </c>
      <c r="AV6" s="205"/>
    </row>
    <row r="7" spans="1:48" ht="14.25" thickBot="1">
      <c r="A7" s="194"/>
      <c r="B7" s="61">
        <f t="shared" si="0"/>
        <v>4</v>
      </c>
      <c r="C7" s="197"/>
      <c r="D7" s="33"/>
      <c r="E7" s="37"/>
      <c r="F7" s="9"/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/>
      <c r="Z7" s="9"/>
      <c r="AA7" s="2"/>
      <c r="AB7" s="2"/>
      <c r="AC7" s="2"/>
      <c r="AD7" s="27"/>
      <c r="AE7" s="2"/>
      <c r="AF7" s="27"/>
      <c r="AG7" s="2"/>
      <c r="AH7" s="27"/>
      <c r="AI7" s="2"/>
      <c r="AJ7" s="27"/>
      <c r="AK7" s="2"/>
      <c r="AL7" s="27"/>
      <c r="AM7" s="10"/>
      <c r="AN7" s="9">
        <f t="shared" si="1"/>
        <v>0</v>
      </c>
      <c r="AO7" s="2"/>
      <c r="AP7" s="10">
        <f t="shared" si="2"/>
        <v>0</v>
      </c>
      <c r="AQ7" s="47">
        <f t="shared" si="3"/>
        <v>0</v>
      </c>
      <c r="AR7" s="47">
        <f t="shared" si="5"/>
        <v>0</v>
      </c>
      <c r="AS7" s="47"/>
      <c r="AT7" s="50"/>
      <c r="AU7" s="47">
        <f t="shared" si="4"/>
        <v>0</v>
      </c>
      <c r="AV7" s="205"/>
    </row>
    <row r="8" spans="1:48" ht="14.25" thickBot="1">
      <c r="A8" s="194"/>
      <c r="B8" s="62">
        <f t="shared" si="0"/>
        <v>4</v>
      </c>
      <c r="C8" s="197"/>
      <c r="D8" s="56"/>
      <c r="E8" s="57"/>
      <c r="F8" s="58"/>
      <c r="G8" s="59"/>
      <c r="H8" s="3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28">
        <f t="shared" si="1"/>
        <v>0</v>
      </c>
      <c r="AO8" s="29"/>
      <c r="AP8" s="30">
        <f t="shared" si="2"/>
        <v>0</v>
      </c>
      <c r="AQ8" s="48">
        <f t="shared" si="3"/>
        <v>0</v>
      </c>
      <c r="AR8" s="48">
        <f t="shared" si="5"/>
        <v>0</v>
      </c>
      <c r="AS8" s="48"/>
      <c r="AT8" s="51"/>
      <c r="AU8" s="48">
        <f t="shared" si="4"/>
        <v>0</v>
      </c>
      <c r="AV8" s="206"/>
    </row>
    <row r="9" spans="1:48" ht="14.25" thickBot="1">
      <c r="A9" s="194">
        <f>RANK(AV9,$AV$5:$AV$44)</f>
        <v>4</v>
      </c>
      <c r="B9" s="60">
        <f t="shared" si="0"/>
        <v>4</v>
      </c>
      <c r="C9" s="198" t="s">
        <v>6</v>
      </c>
      <c r="D9" s="102"/>
      <c r="E9" s="136"/>
      <c r="F9" s="164"/>
      <c r="G9" s="109"/>
      <c r="H9" s="16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66"/>
      <c r="Z9" s="164"/>
      <c r="AA9" s="109"/>
      <c r="AB9" s="109"/>
      <c r="AC9" s="109"/>
      <c r="AD9" s="165"/>
      <c r="AE9" s="109"/>
      <c r="AF9" s="165"/>
      <c r="AG9" s="109"/>
      <c r="AH9" s="165"/>
      <c r="AI9" s="109"/>
      <c r="AJ9" s="165"/>
      <c r="AK9" s="109"/>
      <c r="AL9" s="165"/>
      <c r="AM9" s="166"/>
      <c r="AN9" s="104">
        <f t="shared" si="1"/>
        <v>0</v>
      </c>
      <c r="AO9" s="106"/>
      <c r="AP9" s="107">
        <f t="shared" si="2"/>
        <v>0</v>
      </c>
      <c r="AQ9" s="168">
        <f t="shared" si="3"/>
        <v>0</v>
      </c>
      <c r="AR9" s="168">
        <f t="shared" si="5"/>
        <v>0</v>
      </c>
      <c r="AS9" s="168"/>
      <c r="AT9" s="169"/>
      <c r="AU9" s="168">
        <f t="shared" si="4"/>
        <v>0</v>
      </c>
      <c r="AV9" s="200">
        <f>SUM(AU9:AU12)</f>
        <v>0</v>
      </c>
    </row>
    <row r="10" spans="1:48" ht="14.25" thickBot="1">
      <c r="A10" s="194"/>
      <c r="B10" s="61">
        <f t="shared" si="0"/>
        <v>4</v>
      </c>
      <c r="C10" s="199"/>
      <c r="D10" s="113"/>
      <c r="E10" s="137"/>
      <c r="F10" s="111"/>
      <c r="G10" s="108"/>
      <c r="H10" s="112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1"/>
      <c r="Z10" s="111"/>
      <c r="AA10" s="108"/>
      <c r="AB10" s="108"/>
      <c r="AC10" s="108"/>
      <c r="AD10" s="112"/>
      <c r="AE10" s="108"/>
      <c r="AF10" s="112"/>
      <c r="AG10" s="108"/>
      <c r="AH10" s="112"/>
      <c r="AI10" s="108"/>
      <c r="AJ10" s="112"/>
      <c r="AK10" s="108"/>
      <c r="AL10" s="112"/>
      <c r="AM10" s="101"/>
      <c r="AN10" s="111">
        <f t="shared" si="1"/>
        <v>0</v>
      </c>
      <c r="AO10" s="108"/>
      <c r="AP10" s="101">
        <f t="shared" si="2"/>
        <v>0</v>
      </c>
      <c r="AQ10" s="141">
        <f t="shared" si="3"/>
        <v>0</v>
      </c>
      <c r="AR10" s="141">
        <f t="shared" si="5"/>
        <v>0</v>
      </c>
      <c r="AS10" s="141"/>
      <c r="AT10" s="144"/>
      <c r="AU10" s="141">
        <f t="shared" si="4"/>
        <v>0</v>
      </c>
      <c r="AV10" s="201"/>
    </row>
    <row r="11" spans="1:48" ht="14.25" thickBot="1">
      <c r="A11" s="194"/>
      <c r="B11" s="61">
        <f t="shared" si="0"/>
        <v>4</v>
      </c>
      <c r="C11" s="199"/>
      <c r="D11" s="113"/>
      <c r="E11" s="137"/>
      <c r="F11" s="111"/>
      <c r="G11" s="108"/>
      <c r="H11" s="112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1"/>
      <c r="Z11" s="111"/>
      <c r="AA11" s="108"/>
      <c r="AB11" s="108"/>
      <c r="AC11" s="108"/>
      <c r="AD11" s="112"/>
      <c r="AE11" s="108"/>
      <c r="AF11" s="112"/>
      <c r="AG11" s="108"/>
      <c r="AH11" s="112"/>
      <c r="AI11" s="108"/>
      <c r="AJ11" s="112"/>
      <c r="AK11" s="108"/>
      <c r="AL11" s="112"/>
      <c r="AM11" s="101"/>
      <c r="AN11" s="111">
        <f t="shared" si="1"/>
        <v>0</v>
      </c>
      <c r="AO11" s="108"/>
      <c r="AP11" s="101">
        <f t="shared" si="2"/>
        <v>0</v>
      </c>
      <c r="AQ11" s="141">
        <f t="shared" si="3"/>
        <v>0</v>
      </c>
      <c r="AR11" s="141">
        <f t="shared" si="5"/>
        <v>0</v>
      </c>
      <c r="AS11" s="141"/>
      <c r="AT11" s="144"/>
      <c r="AU11" s="141">
        <f t="shared" si="4"/>
        <v>0</v>
      </c>
      <c r="AV11" s="201"/>
    </row>
    <row r="12" spans="1:48" ht="14.25" thickBot="1">
      <c r="A12" s="194"/>
      <c r="B12" s="63">
        <f t="shared" si="0"/>
        <v>4</v>
      </c>
      <c r="C12" s="199"/>
      <c r="D12" s="115"/>
      <c r="E12" s="137"/>
      <c r="F12" s="111"/>
      <c r="G12" s="108"/>
      <c r="H12" s="112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1"/>
      <c r="Z12" s="111"/>
      <c r="AA12" s="108"/>
      <c r="AB12" s="108"/>
      <c r="AC12" s="108"/>
      <c r="AD12" s="112"/>
      <c r="AE12" s="108"/>
      <c r="AF12" s="112"/>
      <c r="AG12" s="108"/>
      <c r="AH12" s="112"/>
      <c r="AI12" s="108"/>
      <c r="AJ12" s="112"/>
      <c r="AK12" s="108"/>
      <c r="AL12" s="112"/>
      <c r="AM12" s="101"/>
      <c r="AN12" s="145">
        <f t="shared" si="1"/>
        <v>0</v>
      </c>
      <c r="AO12" s="146"/>
      <c r="AP12" s="147">
        <f t="shared" si="2"/>
        <v>0</v>
      </c>
      <c r="AQ12" s="141">
        <f t="shared" si="3"/>
        <v>0</v>
      </c>
      <c r="AR12" s="141">
        <f t="shared" si="5"/>
        <v>0</v>
      </c>
      <c r="AS12" s="141"/>
      <c r="AT12" s="144"/>
      <c r="AU12" s="141">
        <f t="shared" si="4"/>
        <v>0</v>
      </c>
      <c r="AV12" s="202"/>
    </row>
    <row r="13" spans="1:48" ht="14.25" thickBot="1">
      <c r="A13" s="194">
        <f>RANK(AV13,$AV$5:$AV$44)</f>
        <v>4</v>
      </c>
      <c r="B13" s="60">
        <f t="shared" si="0"/>
        <v>4</v>
      </c>
      <c r="C13" s="197" t="s">
        <v>107</v>
      </c>
      <c r="D13" s="60"/>
      <c r="E13" s="38"/>
      <c r="F13" s="6"/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/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0</v>
      </c>
      <c r="AO13" s="7"/>
      <c r="AP13" s="8">
        <f t="shared" si="2"/>
        <v>0</v>
      </c>
      <c r="AQ13" s="46">
        <f t="shared" si="3"/>
        <v>0</v>
      </c>
      <c r="AR13" s="46">
        <f t="shared" si="5"/>
        <v>0</v>
      </c>
      <c r="AS13" s="46"/>
      <c r="AT13" s="49"/>
      <c r="AU13" s="46">
        <f t="shared" si="4"/>
        <v>0</v>
      </c>
      <c r="AV13" s="204">
        <f>SUM(AU13:AU16)</f>
        <v>0</v>
      </c>
    </row>
    <row r="14" spans="1:48" ht="14.25" thickBot="1">
      <c r="A14" s="194"/>
      <c r="B14" s="61">
        <f t="shared" si="0"/>
        <v>4</v>
      </c>
      <c r="C14" s="197"/>
      <c r="D14" s="61"/>
      <c r="E14" s="37"/>
      <c r="F14" s="9"/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/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0</v>
      </c>
      <c r="AO14" s="2"/>
      <c r="AP14" s="10">
        <f t="shared" si="2"/>
        <v>0</v>
      </c>
      <c r="AQ14" s="47">
        <f t="shared" si="3"/>
        <v>0</v>
      </c>
      <c r="AR14" s="47">
        <f t="shared" si="5"/>
        <v>0</v>
      </c>
      <c r="AS14" s="47"/>
      <c r="AT14" s="50"/>
      <c r="AU14" s="47">
        <f t="shared" ref="AU14:AU16" si="6">AR14*AS14-AT14</f>
        <v>0</v>
      </c>
      <c r="AV14" s="205"/>
    </row>
    <row r="15" spans="1:48" ht="14.25" thickBot="1">
      <c r="A15" s="194"/>
      <c r="B15" s="61">
        <f t="shared" si="0"/>
        <v>4</v>
      </c>
      <c r="C15" s="197"/>
      <c r="D15" s="61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47">
        <f t="shared" si="6"/>
        <v>0</v>
      </c>
      <c r="AV15" s="205"/>
    </row>
    <row r="16" spans="1:48" ht="14.25" thickBot="1">
      <c r="A16" s="194"/>
      <c r="B16" s="63">
        <f t="shared" si="0"/>
        <v>4</v>
      </c>
      <c r="C16" s="197"/>
      <c r="D16" s="62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48">
        <f t="shared" si="6"/>
        <v>0</v>
      </c>
      <c r="AV16" s="206"/>
    </row>
    <row r="17" spans="1:48" ht="14.25" thickBot="1">
      <c r="A17" s="186">
        <f>RANK(AV17,$AV$5:$AV$44)</f>
        <v>2</v>
      </c>
      <c r="B17" s="64">
        <f t="shared" si="0"/>
        <v>2</v>
      </c>
      <c r="C17" s="185" t="s">
        <v>3</v>
      </c>
      <c r="D17" s="122" t="s">
        <v>76</v>
      </c>
      <c r="E17" s="138"/>
      <c r="F17" s="104"/>
      <c r="G17" s="106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104">
        <v>2</v>
      </c>
      <c r="AA17" s="106"/>
      <c r="AB17" s="106"/>
      <c r="AC17" s="106"/>
      <c r="AD17" s="105"/>
      <c r="AE17" s="106"/>
      <c r="AF17" s="105"/>
      <c r="AG17" s="106"/>
      <c r="AH17" s="105"/>
      <c r="AI17" s="106"/>
      <c r="AJ17" s="105"/>
      <c r="AK17" s="106"/>
      <c r="AL17" s="105"/>
      <c r="AM17" s="107"/>
      <c r="AN17" s="104">
        <f t="shared" si="1"/>
        <v>0</v>
      </c>
      <c r="AO17" s="106"/>
      <c r="AP17" s="107">
        <f t="shared" si="2"/>
        <v>0</v>
      </c>
      <c r="AQ17" s="140">
        <f t="shared" si="3"/>
        <v>200</v>
      </c>
      <c r="AR17" s="140">
        <f t="shared" si="5"/>
        <v>200</v>
      </c>
      <c r="AS17" s="140">
        <v>1</v>
      </c>
      <c r="AT17" s="143"/>
      <c r="AU17" s="140">
        <f t="shared" ref="AU17:AU44" si="7">AR17*AS17-AT17</f>
        <v>200</v>
      </c>
      <c r="AV17" s="200">
        <f>SUM(AU17:AU20)</f>
        <v>200</v>
      </c>
    </row>
    <row r="18" spans="1:48" ht="14.25" thickBot="1">
      <c r="A18" s="186"/>
      <c r="B18" s="61">
        <f t="shared" si="0"/>
        <v>4</v>
      </c>
      <c r="C18" s="185"/>
      <c r="D18" s="123"/>
      <c r="E18" s="137"/>
      <c r="F18" s="111"/>
      <c r="G18" s="108"/>
      <c r="H18" s="112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1"/>
      <c r="Z18" s="111"/>
      <c r="AA18" s="108"/>
      <c r="AB18" s="108"/>
      <c r="AC18" s="108"/>
      <c r="AD18" s="112"/>
      <c r="AE18" s="108"/>
      <c r="AF18" s="112"/>
      <c r="AG18" s="108"/>
      <c r="AH18" s="112"/>
      <c r="AI18" s="108"/>
      <c r="AJ18" s="112"/>
      <c r="AK18" s="108"/>
      <c r="AL18" s="112"/>
      <c r="AM18" s="101"/>
      <c r="AN18" s="111">
        <f t="shared" si="1"/>
        <v>0</v>
      </c>
      <c r="AO18" s="108"/>
      <c r="AP18" s="101">
        <f t="shared" si="2"/>
        <v>0</v>
      </c>
      <c r="AQ18" s="141">
        <f t="shared" si="3"/>
        <v>0</v>
      </c>
      <c r="AR18" s="141">
        <f t="shared" si="5"/>
        <v>0</v>
      </c>
      <c r="AS18" s="141"/>
      <c r="AT18" s="144"/>
      <c r="AU18" s="141">
        <f t="shared" si="7"/>
        <v>0</v>
      </c>
      <c r="AV18" s="201"/>
    </row>
    <row r="19" spans="1:48" ht="14.25" thickBot="1">
      <c r="A19" s="186"/>
      <c r="B19" s="63">
        <f t="shared" si="0"/>
        <v>4</v>
      </c>
      <c r="C19" s="185"/>
      <c r="D19" s="123"/>
      <c r="E19" s="137"/>
      <c r="F19" s="111"/>
      <c r="G19" s="108"/>
      <c r="H19" s="112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1"/>
      <c r="Z19" s="111"/>
      <c r="AA19" s="108"/>
      <c r="AB19" s="108"/>
      <c r="AC19" s="108"/>
      <c r="AD19" s="112"/>
      <c r="AE19" s="108"/>
      <c r="AF19" s="112"/>
      <c r="AG19" s="108"/>
      <c r="AH19" s="112"/>
      <c r="AI19" s="108"/>
      <c r="AJ19" s="112"/>
      <c r="AK19" s="108"/>
      <c r="AL19" s="112"/>
      <c r="AM19" s="101"/>
      <c r="AN19" s="111">
        <f t="shared" si="1"/>
        <v>0</v>
      </c>
      <c r="AO19" s="108"/>
      <c r="AP19" s="101">
        <f t="shared" si="2"/>
        <v>0</v>
      </c>
      <c r="AQ19" s="141">
        <f t="shared" si="3"/>
        <v>0</v>
      </c>
      <c r="AR19" s="141">
        <f t="shared" si="5"/>
        <v>0</v>
      </c>
      <c r="AS19" s="141"/>
      <c r="AT19" s="144"/>
      <c r="AU19" s="141">
        <f t="shared" si="7"/>
        <v>0</v>
      </c>
      <c r="AV19" s="201"/>
    </row>
    <row r="20" spans="1:48" ht="14.25" thickBot="1">
      <c r="A20" s="186"/>
      <c r="B20" s="62">
        <f t="shared" si="0"/>
        <v>4</v>
      </c>
      <c r="C20" s="185"/>
      <c r="D20" s="124"/>
      <c r="E20" s="137"/>
      <c r="F20" s="111"/>
      <c r="G20" s="108"/>
      <c r="H20" s="112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1"/>
      <c r="Z20" s="111"/>
      <c r="AA20" s="108"/>
      <c r="AB20" s="108"/>
      <c r="AC20" s="108"/>
      <c r="AD20" s="112"/>
      <c r="AE20" s="108"/>
      <c r="AF20" s="112"/>
      <c r="AG20" s="108"/>
      <c r="AH20" s="112"/>
      <c r="AI20" s="108"/>
      <c r="AJ20" s="112"/>
      <c r="AK20" s="108"/>
      <c r="AL20" s="112"/>
      <c r="AM20" s="101"/>
      <c r="AN20" s="145">
        <f t="shared" si="1"/>
        <v>0</v>
      </c>
      <c r="AO20" s="146"/>
      <c r="AP20" s="147">
        <f t="shared" si="2"/>
        <v>0</v>
      </c>
      <c r="AQ20" s="141">
        <f t="shared" si="3"/>
        <v>0</v>
      </c>
      <c r="AR20" s="141">
        <f t="shared" si="5"/>
        <v>0</v>
      </c>
      <c r="AS20" s="141"/>
      <c r="AT20" s="144"/>
      <c r="AU20" s="141">
        <f t="shared" si="7"/>
        <v>0</v>
      </c>
      <c r="AV20" s="202"/>
    </row>
    <row r="21" spans="1:48" ht="14.25" thickBot="1">
      <c r="A21" s="186">
        <f>RANK(AV21,$AV$5:$AV$44)</f>
        <v>4</v>
      </c>
      <c r="B21" s="60">
        <f t="shared" si="0"/>
        <v>4</v>
      </c>
      <c r="C21" s="203" t="s">
        <v>4</v>
      </c>
      <c r="D21" s="72"/>
      <c r="E21" s="148"/>
      <c r="F21" s="77"/>
      <c r="G21" s="78"/>
      <c r="H21" s="90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149"/>
      <c r="Z21" s="77"/>
      <c r="AA21" s="78"/>
      <c r="AB21" s="78"/>
      <c r="AC21" s="78"/>
      <c r="AD21" s="90"/>
      <c r="AE21" s="78"/>
      <c r="AF21" s="90"/>
      <c r="AG21" s="78"/>
      <c r="AH21" s="90"/>
      <c r="AI21" s="78"/>
      <c r="AJ21" s="90"/>
      <c r="AK21" s="78"/>
      <c r="AL21" s="90"/>
      <c r="AM21" s="149"/>
      <c r="AN21" s="150">
        <f t="shared" si="1"/>
        <v>0</v>
      </c>
      <c r="AO21" s="99"/>
      <c r="AP21" s="151">
        <f t="shared" si="2"/>
        <v>0</v>
      </c>
      <c r="AQ21" s="152">
        <f t="shared" si="3"/>
        <v>0</v>
      </c>
      <c r="AR21" s="152">
        <f t="shared" si="5"/>
        <v>0</v>
      </c>
      <c r="AS21" s="152"/>
      <c r="AT21" s="153"/>
      <c r="AU21" s="46">
        <f t="shared" si="7"/>
        <v>0</v>
      </c>
      <c r="AV21" s="204">
        <f>SUM(AU21:AU24)</f>
        <v>0</v>
      </c>
    </row>
    <row r="22" spans="1:48" ht="14.25" thickBot="1">
      <c r="A22" s="186"/>
      <c r="B22" s="61">
        <f t="shared" si="0"/>
        <v>4</v>
      </c>
      <c r="C22" s="203"/>
      <c r="D22" s="73"/>
      <c r="E22" s="135"/>
      <c r="F22" s="82"/>
      <c r="G22" s="79"/>
      <c r="H22" s="91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4"/>
      <c r="Z22" s="82"/>
      <c r="AA22" s="79"/>
      <c r="AB22" s="79"/>
      <c r="AC22" s="79"/>
      <c r="AD22" s="91"/>
      <c r="AE22" s="79"/>
      <c r="AF22" s="91"/>
      <c r="AG22" s="79"/>
      <c r="AH22" s="91"/>
      <c r="AI22" s="79"/>
      <c r="AJ22" s="91"/>
      <c r="AK22" s="79"/>
      <c r="AL22" s="91"/>
      <c r="AM22" s="154"/>
      <c r="AN22" s="82">
        <f t="shared" si="1"/>
        <v>0</v>
      </c>
      <c r="AO22" s="79"/>
      <c r="AP22" s="154">
        <f t="shared" si="2"/>
        <v>0</v>
      </c>
      <c r="AQ22" s="155">
        <f t="shared" si="3"/>
        <v>0</v>
      </c>
      <c r="AR22" s="155">
        <f t="shared" si="5"/>
        <v>0</v>
      </c>
      <c r="AS22" s="155"/>
      <c r="AT22" s="156"/>
      <c r="AU22" s="47">
        <f t="shared" si="7"/>
        <v>0</v>
      </c>
      <c r="AV22" s="205"/>
    </row>
    <row r="23" spans="1:48" ht="14.25" thickBot="1">
      <c r="A23" s="186"/>
      <c r="B23" s="61">
        <f t="shared" si="0"/>
        <v>4</v>
      </c>
      <c r="C23" s="203"/>
      <c r="D23" s="73"/>
      <c r="E23" s="135"/>
      <c r="F23" s="82"/>
      <c r="G23" s="79"/>
      <c r="H23" s="91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54"/>
      <c r="Z23" s="82"/>
      <c r="AA23" s="79"/>
      <c r="AB23" s="79"/>
      <c r="AC23" s="79"/>
      <c r="AD23" s="91"/>
      <c r="AE23" s="79"/>
      <c r="AF23" s="91"/>
      <c r="AG23" s="79"/>
      <c r="AH23" s="91"/>
      <c r="AI23" s="79"/>
      <c r="AJ23" s="91"/>
      <c r="AK23" s="79"/>
      <c r="AL23" s="91"/>
      <c r="AM23" s="154"/>
      <c r="AN23" s="82">
        <f t="shared" si="1"/>
        <v>0</v>
      </c>
      <c r="AO23" s="79"/>
      <c r="AP23" s="154">
        <f t="shared" si="2"/>
        <v>0</v>
      </c>
      <c r="AQ23" s="155">
        <f t="shared" si="3"/>
        <v>0</v>
      </c>
      <c r="AR23" s="155">
        <f t="shared" si="5"/>
        <v>0</v>
      </c>
      <c r="AS23" s="155"/>
      <c r="AT23" s="156"/>
      <c r="AU23" s="47">
        <f t="shared" si="7"/>
        <v>0</v>
      </c>
      <c r="AV23" s="205"/>
    </row>
    <row r="24" spans="1:48" ht="14.25" thickBot="1">
      <c r="A24" s="186"/>
      <c r="B24" s="62">
        <f t="shared" si="0"/>
        <v>4</v>
      </c>
      <c r="C24" s="203"/>
      <c r="D24" s="74"/>
      <c r="E24" s="135"/>
      <c r="F24" s="82"/>
      <c r="G24" s="79"/>
      <c r="H24" s="91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54"/>
      <c r="Z24" s="82"/>
      <c r="AA24" s="79"/>
      <c r="AB24" s="79"/>
      <c r="AC24" s="79"/>
      <c r="AD24" s="91"/>
      <c r="AE24" s="79"/>
      <c r="AF24" s="91"/>
      <c r="AG24" s="79"/>
      <c r="AH24" s="91"/>
      <c r="AI24" s="79"/>
      <c r="AJ24" s="91"/>
      <c r="AK24" s="79"/>
      <c r="AL24" s="91"/>
      <c r="AM24" s="154"/>
      <c r="AN24" s="157">
        <f t="shared" si="1"/>
        <v>0</v>
      </c>
      <c r="AO24" s="158"/>
      <c r="AP24" s="159">
        <f t="shared" si="2"/>
        <v>0</v>
      </c>
      <c r="AQ24" s="155">
        <f t="shared" si="3"/>
        <v>0</v>
      </c>
      <c r="AR24" s="155">
        <f t="shared" si="5"/>
        <v>0</v>
      </c>
      <c r="AS24" s="155"/>
      <c r="AT24" s="156"/>
      <c r="AU24" s="54">
        <f t="shared" si="7"/>
        <v>0</v>
      </c>
      <c r="AV24" s="206"/>
    </row>
    <row r="25" spans="1:48" ht="14.25" thickBot="1">
      <c r="A25" s="186">
        <f>RANK(AV25,$AV$5:$AV$44)</f>
        <v>3</v>
      </c>
      <c r="B25" s="60">
        <f t="shared" si="0"/>
        <v>3</v>
      </c>
      <c r="C25" s="185" t="s">
        <v>7</v>
      </c>
      <c r="D25" s="122" t="s">
        <v>143</v>
      </c>
      <c r="E25" s="138"/>
      <c r="F25" s="104"/>
      <c r="G25" s="106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4">
        <v>1</v>
      </c>
      <c r="AA25" s="106"/>
      <c r="AB25" s="106"/>
      <c r="AC25" s="106"/>
      <c r="AD25" s="105"/>
      <c r="AE25" s="106"/>
      <c r="AF25" s="105"/>
      <c r="AG25" s="106"/>
      <c r="AH25" s="105"/>
      <c r="AI25" s="106"/>
      <c r="AJ25" s="105"/>
      <c r="AK25" s="106"/>
      <c r="AL25" s="105"/>
      <c r="AM25" s="107"/>
      <c r="AN25" s="104">
        <f t="shared" si="1"/>
        <v>0</v>
      </c>
      <c r="AO25" s="106"/>
      <c r="AP25" s="107">
        <f t="shared" si="2"/>
        <v>0</v>
      </c>
      <c r="AQ25" s="140">
        <f t="shared" si="3"/>
        <v>100</v>
      </c>
      <c r="AR25" s="140">
        <f t="shared" si="5"/>
        <v>100</v>
      </c>
      <c r="AS25" s="140">
        <v>1</v>
      </c>
      <c r="AT25" s="143"/>
      <c r="AU25" s="140">
        <f t="shared" si="7"/>
        <v>100</v>
      </c>
      <c r="AV25" s="200">
        <f>SUM(AU25:AU28)</f>
        <v>100</v>
      </c>
    </row>
    <row r="26" spans="1:48" ht="14.25" thickBot="1">
      <c r="A26" s="186"/>
      <c r="B26" s="61">
        <f t="shared" si="0"/>
        <v>4</v>
      </c>
      <c r="C26" s="185"/>
      <c r="D26" s="123"/>
      <c r="E26" s="137"/>
      <c r="F26" s="111"/>
      <c r="G26" s="108"/>
      <c r="H26" s="112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1"/>
      <c r="Z26" s="111"/>
      <c r="AA26" s="108"/>
      <c r="AB26" s="108"/>
      <c r="AC26" s="108"/>
      <c r="AD26" s="112"/>
      <c r="AE26" s="108"/>
      <c r="AF26" s="112"/>
      <c r="AG26" s="108"/>
      <c r="AH26" s="112"/>
      <c r="AI26" s="108"/>
      <c r="AJ26" s="112"/>
      <c r="AK26" s="108"/>
      <c r="AL26" s="112"/>
      <c r="AM26" s="101"/>
      <c r="AN26" s="111">
        <f t="shared" si="1"/>
        <v>0</v>
      </c>
      <c r="AO26" s="108"/>
      <c r="AP26" s="101">
        <f t="shared" si="2"/>
        <v>0</v>
      </c>
      <c r="AQ26" s="141">
        <f t="shared" si="3"/>
        <v>0</v>
      </c>
      <c r="AR26" s="141">
        <f t="shared" si="5"/>
        <v>0</v>
      </c>
      <c r="AS26" s="141"/>
      <c r="AT26" s="144"/>
      <c r="AU26" s="168">
        <f t="shared" si="7"/>
        <v>0</v>
      </c>
      <c r="AV26" s="201"/>
    </row>
    <row r="27" spans="1:48" ht="14.25" thickBot="1">
      <c r="A27" s="186"/>
      <c r="B27" s="61">
        <f t="shared" si="0"/>
        <v>4</v>
      </c>
      <c r="C27" s="185"/>
      <c r="D27" s="123"/>
      <c r="E27" s="137"/>
      <c r="F27" s="111"/>
      <c r="G27" s="108"/>
      <c r="H27" s="112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1"/>
      <c r="Z27" s="111"/>
      <c r="AA27" s="108"/>
      <c r="AB27" s="108"/>
      <c r="AC27" s="108"/>
      <c r="AD27" s="112"/>
      <c r="AE27" s="108"/>
      <c r="AF27" s="112"/>
      <c r="AG27" s="108"/>
      <c r="AH27" s="112"/>
      <c r="AI27" s="108"/>
      <c r="AJ27" s="112"/>
      <c r="AK27" s="108"/>
      <c r="AL27" s="112"/>
      <c r="AM27" s="101"/>
      <c r="AN27" s="111">
        <f t="shared" si="1"/>
        <v>0</v>
      </c>
      <c r="AO27" s="108"/>
      <c r="AP27" s="101">
        <f t="shared" si="2"/>
        <v>0</v>
      </c>
      <c r="AQ27" s="141">
        <f t="shared" si="3"/>
        <v>0</v>
      </c>
      <c r="AR27" s="141">
        <f t="shared" si="5"/>
        <v>0</v>
      </c>
      <c r="AS27" s="141"/>
      <c r="AT27" s="144"/>
      <c r="AU27" s="168">
        <f t="shared" si="7"/>
        <v>0</v>
      </c>
      <c r="AV27" s="201"/>
    </row>
    <row r="28" spans="1:48" ht="14.25" thickBot="1">
      <c r="A28" s="186"/>
      <c r="B28" s="62">
        <f t="shared" si="0"/>
        <v>4</v>
      </c>
      <c r="C28" s="185"/>
      <c r="D28" s="124"/>
      <c r="E28" s="137"/>
      <c r="F28" s="111"/>
      <c r="G28" s="108"/>
      <c r="H28" s="112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1"/>
      <c r="Z28" s="111"/>
      <c r="AA28" s="108"/>
      <c r="AB28" s="108"/>
      <c r="AC28" s="108"/>
      <c r="AD28" s="112"/>
      <c r="AE28" s="108"/>
      <c r="AF28" s="112"/>
      <c r="AG28" s="108"/>
      <c r="AH28" s="112"/>
      <c r="AI28" s="108"/>
      <c r="AJ28" s="112"/>
      <c r="AK28" s="108"/>
      <c r="AL28" s="112"/>
      <c r="AM28" s="101"/>
      <c r="AN28" s="145">
        <f t="shared" si="1"/>
        <v>0</v>
      </c>
      <c r="AO28" s="146"/>
      <c r="AP28" s="147">
        <f t="shared" si="2"/>
        <v>0</v>
      </c>
      <c r="AQ28" s="141">
        <f t="shared" si="3"/>
        <v>0</v>
      </c>
      <c r="AR28" s="141">
        <f t="shared" si="5"/>
        <v>0</v>
      </c>
      <c r="AS28" s="141"/>
      <c r="AT28" s="144"/>
      <c r="AU28" s="141">
        <f t="shared" si="7"/>
        <v>0</v>
      </c>
      <c r="AV28" s="202"/>
    </row>
    <row r="29" spans="1:48" ht="14.25" thickBot="1">
      <c r="A29" s="186">
        <f>RANK(AV29,$AV$5:$AV$44)</f>
        <v>1</v>
      </c>
      <c r="B29" s="60">
        <f t="shared" si="0"/>
        <v>1</v>
      </c>
      <c r="C29" s="203" t="s">
        <v>8</v>
      </c>
      <c r="D29" s="72" t="s">
        <v>130</v>
      </c>
      <c r="E29" s="148"/>
      <c r="F29" s="77">
        <v>1</v>
      </c>
      <c r="G29" s="78"/>
      <c r="H29" s="90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149"/>
      <c r="Z29" s="77"/>
      <c r="AA29" s="78"/>
      <c r="AB29" s="78">
        <v>1</v>
      </c>
      <c r="AC29" s="78"/>
      <c r="AD29" s="90"/>
      <c r="AE29" s="78"/>
      <c r="AF29" s="90"/>
      <c r="AG29" s="78"/>
      <c r="AH29" s="90"/>
      <c r="AI29" s="78"/>
      <c r="AJ29" s="90"/>
      <c r="AK29" s="78"/>
      <c r="AL29" s="90"/>
      <c r="AM29" s="149"/>
      <c r="AN29" s="150">
        <f t="shared" si="1"/>
        <v>200</v>
      </c>
      <c r="AO29" s="99">
        <v>1</v>
      </c>
      <c r="AP29" s="151">
        <f t="shared" si="2"/>
        <v>200</v>
      </c>
      <c r="AQ29" s="152">
        <f t="shared" si="3"/>
        <v>400</v>
      </c>
      <c r="AR29" s="152">
        <f t="shared" si="5"/>
        <v>600</v>
      </c>
      <c r="AS29" s="152">
        <v>0.6</v>
      </c>
      <c r="AT29" s="153"/>
      <c r="AU29" s="46">
        <f t="shared" si="7"/>
        <v>360</v>
      </c>
      <c r="AV29" s="204">
        <f>SUM(AU29:AU32)</f>
        <v>360</v>
      </c>
    </row>
    <row r="30" spans="1:48" ht="14.25" thickBot="1">
      <c r="A30" s="186"/>
      <c r="B30" s="61">
        <f t="shared" si="0"/>
        <v>4</v>
      </c>
      <c r="C30" s="203"/>
      <c r="D30" s="73"/>
      <c r="E30" s="135"/>
      <c r="F30" s="82"/>
      <c r="G30" s="79"/>
      <c r="H30" s="91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154"/>
      <c r="Z30" s="82"/>
      <c r="AA30" s="79"/>
      <c r="AB30" s="79"/>
      <c r="AC30" s="79"/>
      <c r="AD30" s="91"/>
      <c r="AE30" s="79"/>
      <c r="AF30" s="91"/>
      <c r="AG30" s="79"/>
      <c r="AH30" s="91"/>
      <c r="AI30" s="79"/>
      <c r="AJ30" s="91"/>
      <c r="AK30" s="79"/>
      <c r="AL30" s="91"/>
      <c r="AM30" s="154"/>
      <c r="AN30" s="82">
        <f t="shared" si="1"/>
        <v>0</v>
      </c>
      <c r="AO30" s="79"/>
      <c r="AP30" s="154">
        <f>AO30*AN30</f>
        <v>0</v>
      </c>
      <c r="AQ30" s="155">
        <f t="shared" si="3"/>
        <v>0</v>
      </c>
      <c r="AR30" s="155">
        <f t="shared" si="5"/>
        <v>0</v>
      </c>
      <c r="AS30" s="155"/>
      <c r="AT30" s="156"/>
      <c r="AU30" s="47">
        <f t="shared" si="7"/>
        <v>0</v>
      </c>
      <c r="AV30" s="205"/>
    </row>
    <row r="31" spans="1:48" ht="14.25" thickBot="1">
      <c r="A31" s="186"/>
      <c r="B31" s="61">
        <f t="shared" si="0"/>
        <v>4</v>
      </c>
      <c r="C31" s="203"/>
      <c r="D31" s="73"/>
      <c r="E31" s="135"/>
      <c r="F31" s="82"/>
      <c r="G31" s="79"/>
      <c r="H31" s="91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54"/>
      <c r="Z31" s="82"/>
      <c r="AA31" s="79"/>
      <c r="AB31" s="79"/>
      <c r="AC31" s="79"/>
      <c r="AD31" s="91"/>
      <c r="AE31" s="79"/>
      <c r="AF31" s="91"/>
      <c r="AG31" s="79"/>
      <c r="AH31" s="91"/>
      <c r="AI31" s="79"/>
      <c r="AJ31" s="91"/>
      <c r="AK31" s="79"/>
      <c r="AL31" s="91"/>
      <c r="AM31" s="154"/>
      <c r="AN31" s="82">
        <f t="shared" si="1"/>
        <v>0</v>
      </c>
      <c r="AO31" s="79"/>
      <c r="AP31" s="154">
        <f t="shared" ref="AP31:AP44" si="8">AO31*AN31</f>
        <v>0</v>
      </c>
      <c r="AQ31" s="155">
        <f t="shared" si="3"/>
        <v>0</v>
      </c>
      <c r="AR31" s="155">
        <f t="shared" si="5"/>
        <v>0</v>
      </c>
      <c r="AS31" s="155"/>
      <c r="AT31" s="156"/>
      <c r="AU31" s="47">
        <f t="shared" si="7"/>
        <v>0</v>
      </c>
      <c r="AV31" s="205"/>
    </row>
    <row r="32" spans="1:48" ht="14.25" thickBot="1">
      <c r="A32" s="186"/>
      <c r="B32" s="62">
        <f t="shared" si="0"/>
        <v>4</v>
      </c>
      <c r="C32" s="203"/>
      <c r="D32" s="74"/>
      <c r="E32" s="135"/>
      <c r="F32" s="82"/>
      <c r="G32" s="79"/>
      <c r="H32" s="91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154"/>
      <c r="Z32" s="160"/>
      <c r="AA32" s="161"/>
      <c r="AB32" s="161"/>
      <c r="AC32" s="161"/>
      <c r="AD32" s="162"/>
      <c r="AE32" s="161"/>
      <c r="AF32" s="162"/>
      <c r="AG32" s="161"/>
      <c r="AH32" s="162"/>
      <c r="AI32" s="161"/>
      <c r="AJ32" s="162"/>
      <c r="AK32" s="161"/>
      <c r="AL32" s="162"/>
      <c r="AM32" s="163"/>
      <c r="AN32" s="157">
        <f t="shared" si="1"/>
        <v>0</v>
      </c>
      <c r="AO32" s="158"/>
      <c r="AP32" s="159">
        <f t="shared" si="8"/>
        <v>0</v>
      </c>
      <c r="AQ32" s="155">
        <f t="shared" si="3"/>
        <v>0</v>
      </c>
      <c r="AR32" s="155">
        <f t="shared" si="5"/>
        <v>0</v>
      </c>
      <c r="AS32" s="155"/>
      <c r="AT32" s="156"/>
      <c r="AU32" s="47">
        <f t="shared" si="7"/>
        <v>0</v>
      </c>
      <c r="AV32" s="206"/>
    </row>
    <row r="33" spans="1:48" ht="14.25" thickBot="1">
      <c r="A33" s="186">
        <f>RANK(AV33,$AV$5:$AV$44)</f>
        <v>4</v>
      </c>
      <c r="B33" s="60">
        <f t="shared" si="0"/>
        <v>4</v>
      </c>
      <c r="C33" s="185" t="s">
        <v>9</v>
      </c>
      <c r="D33" s="102"/>
      <c r="E33" s="138"/>
      <c r="F33" s="104"/>
      <c r="G33" s="106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64"/>
      <c r="AA33" s="109"/>
      <c r="AB33" s="165"/>
      <c r="AC33" s="109"/>
      <c r="AD33" s="165"/>
      <c r="AE33" s="109"/>
      <c r="AF33" s="165"/>
      <c r="AG33" s="109"/>
      <c r="AH33" s="165"/>
      <c r="AI33" s="109"/>
      <c r="AJ33" s="165"/>
      <c r="AK33" s="109"/>
      <c r="AL33" s="165"/>
      <c r="AM33" s="166"/>
      <c r="AN33" s="104">
        <f t="shared" si="1"/>
        <v>0</v>
      </c>
      <c r="AO33" s="106"/>
      <c r="AP33" s="107">
        <f t="shared" si="8"/>
        <v>0</v>
      </c>
      <c r="AQ33" s="140">
        <f t="shared" si="3"/>
        <v>0</v>
      </c>
      <c r="AR33" s="140">
        <f t="shared" si="5"/>
        <v>0</v>
      </c>
      <c r="AS33" s="140"/>
      <c r="AT33" s="143"/>
      <c r="AU33" s="140">
        <f t="shared" si="7"/>
        <v>0</v>
      </c>
      <c r="AV33" s="200">
        <f>SUM(AU33:AU36)</f>
        <v>0</v>
      </c>
    </row>
    <row r="34" spans="1:48" ht="14.25" thickBot="1">
      <c r="A34" s="186"/>
      <c r="B34" s="61">
        <f t="shared" si="0"/>
        <v>4</v>
      </c>
      <c r="C34" s="185"/>
      <c r="D34" s="113"/>
      <c r="E34" s="137"/>
      <c r="F34" s="111"/>
      <c r="G34" s="108"/>
      <c r="H34" s="112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1"/>
      <c r="Z34" s="111"/>
      <c r="AA34" s="108"/>
      <c r="AB34" s="112"/>
      <c r="AC34" s="108"/>
      <c r="AD34" s="112"/>
      <c r="AE34" s="108"/>
      <c r="AF34" s="112"/>
      <c r="AG34" s="108"/>
      <c r="AH34" s="112"/>
      <c r="AI34" s="108"/>
      <c r="AJ34" s="112"/>
      <c r="AK34" s="108"/>
      <c r="AL34" s="112"/>
      <c r="AM34" s="101"/>
      <c r="AN34" s="111">
        <f t="shared" si="1"/>
        <v>0</v>
      </c>
      <c r="AO34" s="108"/>
      <c r="AP34" s="101">
        <f t="shared" si="8"/>
        <v>0</v>
      </c>
      <c r="AQ34" s="141">
        <f t="shared" si="3"/>
        <v>0</v>
      </c>
      <c r="AR34" s="141">
        <f t="shared" si="5"/>
        <v>0</v>
      </c>
      <c r="AS34" s="141"/>
      <c r="AT34" s="144"/>
      <c r="AU34" s="141">
        <f t="shared" si="7"/>
        <v>0</v>
      </c>
      <c r="AV34" s="201"/>
    </row>
    <row r="35" spans="1:48" ht="14.25" thickBot="1">
      <c r="A35" s="186"/>
      <c r="B35" s="61">
        <f t="shared" si="0"/>
        <v>4</v>
      </c>
      <c r="C35" s="185"/>
      <c r="D35" s="113"/>
      <c r="E35" s="137"/>
      <c r="F35" s="111"/>
      <c r="G35" s="108"/>
      <c r="H35" s="112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1"/>
      <c r="Z35" s="111"/>
      <c r="AA35" s="108"/>
      <c r="AB35" s="112"/>
      <c r="AC35" s="108"/>
      <c r="AD35" s="112"/>
      <c r="AE35" s="108"/>
      <c r="AF35" s="112"/>
      <c r="AG35" s="108"/>
      <c r="AH35" s="112"/>
      <c r="AI35" s="108"/>
      <c r="AJ35" s="112"/>
      <c r="AK35" s="108"/>
      <c r="AL35" s="112"/>
      <c r="AM35" s="101"/>
      <c r="AN35" s="111">
        <f t="shared" si="1"/>
        <v>0</v>
      </c>
      <c r="AO35" s="108"/>
      <c r="AP35" s="101">
        <f t="shared" si="8"/>
        <v>0</v>
      </c>
      <c r="AQ35" s="141">
        <f t="shared" si="3"/>
        <v>0</v>
      </c>
      <c r="AR35" s="141">
        <f t="shared" si="5"/>
        <v>0</v>
      </c>
      <c r="AS35" s="141"/>
      <c r="AT35" s="144"/>
      <c r="AU35" s="141">
        <f t="shared" si="7"/>
        <v>0</v>
      </c>
      <c r="AV35" s="201"/>
    </row>
    <row r="36" spans="1:48" ht="14.25" thickBot="1">
      <c r="A36" s="186"/>
      <c r="B36" s="62">
        <f t="shared" si="0"/>
        <v>4</v>
      </c>
      <c r="C36" s="185"/>
      <c r="D36" s="115"/>
      <c r="E36" s="137"/>
      <c r="F36" s="111"/>
      <c r="G36" s="108"/>
      <c r="H36" s="112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1"/>
      <c r="Z36" s="111"/>
      <c r="AA36" s="108"/>
      <c r="AB36" s="112"/>
      <c r="AC36" s="108"/>
      <c r="AD36" s="112"/>
      <c r="AE36" s="108"/>
      <c r="AF36" s="112"/>
      <c r="AG36" s="108"/>
      <c r="AH36" s="112"/>
      <c r="AI36" s="108"/>
      <c r="AJ36" s="112"/>
      <c r="AK36" s="108"/>
      <c r="AL36" s="112"/>
      <c r="AM36" s="101"/>
      <c r="AN36" s="145">
        <f t="shared" si="1"/>
        <v>0</v>
      </c>
      <c r="AO36" s="146"/>
      <c r="AP36" s="147">
        <f t="shared" si="8"/>
        <v>0</v>
      </c>
      <c r="AQ36" s="141">
        <f t="shared" si="3"/>
        <v>0</v>
      </c>
      <c r="AR36" s="141">
        <f t="shared" si="5"/>
        <v>0</v>
      </c>
      <c r="AS36" s="141"/>
      <c r="AT36" s="144"/>
      <c r="AU36" s="168">
        <f t="shared" si="7"/>
        <v>0</v>
      </c>
      <c r="AV36" s="202"/>
    </row>
    <row r="37" spans="1:48" ht="14.25" thickBot="1">
      <c r="A37" s="186">
        <f>RANK(AV37,$AV$5:$AV$44)</f>
        <v>4</v>
      </c>
      <c r="B37" s="60">
        <f t="shared" si="0"/>
        <v>4</v>
      </c>
      <c r="C37" s="203" t="s">
        <v>10</v>
      </c>
      <c r="D37" s="72"/>
      <c r="E37" s="148"/>
      <c r="F37" s="77"/>
      <c r="G37" s="78"/>
      <c r="H37" s="90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49"/>
      <c r="Z37" s="77"/>
      <c r="AA37" s="78"/>
      <c r="AB37" s="90"/>
      <c r="AC37" s="78"/>
      <c r="AD37" s="90"/>
      <c r="AE37" s="78"/>
      <c r="AF37" s="90"/>
      <c r="AG37" s="78"/>
      <c r="AH37" s="90"/>
      <c r="AI37" s="78"/>
      <c r="AJ37" s="90"/>
      <c r="AK37" s="78"/>
      <c r="AL37" s="90"/>
      <c r="AM37" s="149"/>
      <c r="AN37" s="150">
        <f t="shared" si="1"/>
        <v>0</v>
      </c>
      <c r="AO37" s="99"/>
      <c r="AP37" s="151">
        <f t="shared" si="8"/>
        <v>0</v>
      </c>
      <c r="AQ37" s="152">
        <f t="shared" si="3"/>
        <v>0</v>
      </c>
      <c r="AR37" s="152">
        <f t="shared" si="5"/>
        <v>0</v>
      </c>
      <c r="AS37" s="152"/>
      <c r="AT37" s="153"/>
      <c r="AU37" s="46">
        <f t="shared" si="7"/>
        <v>0</v>
      </c>
      <c r="AV37" s="204">
        <f>SUM(AU37:AU40)</f>
        <v>0</v>
      </c>
    </row>
    <row r="38" spans="1:48" ht="14.25" thickBot="1">
      <c r="A38" s="186"/>
      <c r="B38" s="61">
        <f t="shared" si="0"/>
        <v>4</v>
      </c>
      <c r="C38" s="203"/>
      <c r="D38" s="73"/>
      <c r="E38" s="135"/>
      <c r="F38" s="82"/>
      <c r="G38" s="79"/>
      <c r="H38" s="91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154"/>
      <c r="Z38" s="82"/>
      <c r="AA38" s="79"/>
      <c r="AB38" s="91"/>
      <c r="AC38" s="79"/>
      <c r="AD38" s="91"/>
      <c r="AE38" s="79"/>
      <c r="AF38" s="91"/>
      <c r="AG38" s="79"/>
      <c r="AH38" s="91"/>
      <c r="AI38" s="79"/>
      <c r="AJ38" s="91"/>
      <c r="AK38" s="79"/>
      <c r="AL38" s="91"/>
      <c r="AM38" s="154"/>
      <c r="AN38" s="82">
        <f t="shared" si="1"/>
        <v>0</v>
      </c>
      <c r="AO38" s="79"/>
      <c r="AP38" s="154">
        <f t="shared" si="8"/>
        <v>0</v>
      </c>
      <c r="AQ38" s="155">
        <f t="shared" si="3"/>
        <v>0</v>
      </c>
      <c r="AR38" s="155">
        <f t="shared" si="5"/>
        <v>0</v>
      </c>
      <c r="AS38" s="155"/>
      <c r="AT38" s="156"/>
      <c r="AU38" s="47">
        <f t="shared" si="7"/>
        <v>0</v>
      </c>
      <c r="AV38" s="205"/>
    </row>
    <row r="39" spans="1:48" ht="14.25" thickBot="1">
      <c r="A39" s="186"/>
      <c r="B39" s="61">
        <f t="shared" si="0"/>
        <v>4</v>
      </c>
      <c r="C39" s="203"/>
      <c r="D39" s="73"/>
      <c r="E39" s="135"/>
      <c r="F39" s="82"/>
      <c r="G39" s="79"/>
      <c r="H39" s="91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154"/>
      <c r="Z39" s="82"/>
      <c r="AA39" s="79"/>
      <c r="AB39" s="91"/>
      <c r="AC39" s="79"/>
      <c r="AD39" s="91"/>
      <c r="AE39" s="79"/>
      <c r="AF39" s="91"/>
      <c r="AG39" s="79"/>
      <c r="AH39" s="91"/>
      <c r="AI39" s="79"/>
      <c r="AJ39" s="91"/>
      <c r="AK39" s="79"/>
      <c r="AL39" s="91"/>
      <c r="AM39" s="154"/>
      <c r="AN39" s="82">
        <f t="shared" si="1"/>
        <v>0</v>
      </c>
      <c r="AO39" s="79"/>
      <c r="AP39" s="154">
        <f t="shared" si="8"/>
        <v>0</v>
      </c>
      <c r="AQ39" s="155">
        <f t="shared" si="3"/>
        <v>0</v>
      </c>
      <c r="AR39" s="155">
        <f t="shared" si="5"/>
        <v>0</v>
      </c>
      <c r="AS39" s="155"/>
      <c r="AT39" s="156"/>
      <c r="AU39" s="47">
        <f t="shared" si="7"/>
        <v>0</v>
      </c>
      <c r="AV39" s="205"/>
    </row>
    <row r="40" spans="1:48" ht="14.25" thickBot="1">
      <c r="A40" s="186"/>
      <c r="B40" s="62">
        <f t="shared" si="0"/>
        <v>4</v>
      </c>
      <c r="C40" s="203"/>
      <c r="D40" s="74"/>
      <c r="E40" s="135"/>
      <c r="F40" s="82"/>
      <c r="G40" s="79"/>
      <c r="H40" s="91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154"/>
      <c r="Z40" s="82"/>
      <c r="AA40" s="79"/>
      <c r="AB40" s="91"/>
      <c r="AC40" s="79"/>
      <c r="AD40" s="91"/>
      <c r="AE40" s="79"/>
      <c r="AF40" s="91"/>
      <c r="AG40" s="79"/>
      <c r="AH40" s="91"/>
      <c r="AI40" s="79"/>
      <c r="AJ40" s="91"/>
      <c r="AK40" s="79"/>
      <c r="AL40" s="91"/>
      <c r="AM40" s="154"/>
      <c r="AN40" s="157">
        <f t="shared" si="1"/>
        <v>0</v>
      </c>
      <c r="AO40" s="158"/>
      <c r="AP40" s="159">
        <f t="shared" si="8"/>
        <v>0</v>
      </c>
      <c r="AQ40" s="155">
        <f t="shared" si="3"/>
        <v>0</v>
      </c>
      <c r="AR40" s="155">
        <f t="shared" si="5"/>
        <v>0</v>
      </c>
      <c r="AS40" s="155"/>
      <c r="AT40" s="156"/>
      <c r="AU40" s="47">
        <f t="shared" si="7"/>
        <v>0</v>
      </c>
      <c r="AV40" s="206"/>
    </row>
    <row r="41" spans="1:48" ht="14.25" thickBot="1">
      <c r="A41" s="186">
        <f>RANK(AV41,$AV$5:$AV$44)</f>
        <v>4</v>
      </c>
      <c r="B41" s="60">
        <f t="shared" si="0"/>
        <v>4</v>
      </c>
      <c r="C41" s="185" t="s">
        <v>108</v>
      </c>
      <c r="D41" s="122"/>
      <c r="E41" s="140"/>
      <c r="F41" s="104"/>
      <c r="G41" s="106"/>
      <c r="H41" s="10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4"/>
      <c r="AA41" s="106"/>
      <c r="AB41" s="105"/>
      <c r="AC41" s="106"/>
      <c r="AD41" s="105"/>
      <c r="AE41" s="106"/>
      <c r="AF41" s="105"/>
      <c r="AG41" s="106"/>
      <c r="AH41" s="105"/>
      <c r="AI41" s="106"/>
      <c r="AJ41" s="105"/>
      <c r="AK41" s="106"/>
      <c r="AL41" s="105"/>
      <c r="AM41" s="107"/>
      <c r="AN41" s="104">
        <f t="shared" si="1"/>
        <v>0</v>
      </c>
      <c r="AO41" s="106"/>
      <c r="AP41" s="107">
        <f t="shared" si="8"/>
        <v>0</v>
      </c>
      <c r="AQ41" s="140">
        <f t="shared" si="3"/>
        <v>0</v>
      </c>
      <c r="AR41" s="140">
        <f t="shared" si="5"/>
        <v>0</v>
      </c>
      <c r="AS41" s="140"/>
      <c r="AT41" s="143"/>
      <c r="AU41" s="140">
        <f t="shared" si="7"/>
        <v>0</v>
      </c>
      <c r="AV41" s="200">
        <f>SUM(AU41:AU44)</f>
        <v>0</v>
      </c>
    </row>
    <row r="42" spans="1:48" ht="14.25" thickBot="1">
      <c r="A42" s="186"/>
      <c r="B42" s="61">
        <f t="shared" si="0"/>
        <v>4</v>
      </c>
      <c r="C42" s="185"/>
      <c r="D42" s="123"/>
      <c r="E42" s="141"/>
      <c r="F42" s="111"/>
      <c r="G42" s="108"/>
      <c r="H42" s="112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1"/>
      <c r="Z42" s="111"/>
      <c r="AA42" s="108"/>
      <c r="AB42" s="112"/>
      <c r="AC42" s="108"/>
      <c r="AD42" s="112"/>
      <c r="AE42" s="108"/>
      <c r="AF42" s="112"/>
      <c r="AG42" s="108"/>
      <c r="AH42" s="112"/>
      <c r="AI42" s="108"/>
      <c r="AJ42" s="112"/>
      <c r="AK42" s="108"/>
      <c r="AL42" s="112"/>
      <c r="AM42" s="101"/>
      <c r="AN42" s="111">
        <f t="shared" si="1"/>
        <v>0</v>
      </c>
      <c r="AO42" s="108"/>
      <c r="AP42" s="101">
        <f t="shared" si="8"/>
        <v>0</v>
      </c>
      <c r="AQ42" s="141">
        <f t="shared" si="3"/>
        <v>0</v>
      </c>
      <c r="AR42" s="141">
        <f t="shared" si="5"/>
        <v>0</v>
      </c>
      <c r="AS42" s="141"/>
      <c r="AT42" s="144"/>
      <c r="AU42" s="141">
        <f t="shared" si="7"/>
        <v>0</v>
      </c>
      <c r="AV42" s="201"/>
    </row>
    <row r="43" spans="1:48" ht="14.25" thickBot="1">
      <c r="A43" s="186"/>
      <c r="B43" s="61">
        <f t="shared" si="0"/>
        <v>4</v>
      </c>
      <c r="C43" s="185"/>
      <c r="D43" s="123"/>
      <c r="E43" s="141"/>
      <c r="F43" s="111"/>
      <c r="G43" s="108"/>
      <c r="H43" s="112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1"/>
      <c r="Z43" s="111"/>
      <c r="AA43" s="108"/>
      <c r="AB43" s="112"/>
      <c r="AC43" s="108"/>
      <c r="AD43" s="112"/>
      <c r="AE43" s="108"/>
      <c r="AF43" s="112"/>
      <c r="AG43" s="108"/>
      <c r="AH43" s="112"/>
      <c r="AI43" s="108"/>
      <c r="AJ43" s="112"/>
      <c r="AK43" s="108"/>
      <c r="AL43" s="112"/>
      <c r="AM43" s="101"/>
      <c r="AN43" s="111">
        <f t="shared" si="1"/>
        <v>0</v>
      </c>
      <c r="AO43" s="108"/>
      <c r="AP43" s="101">
        <f t="shared" si="8"/>
        <v>0</v>
      </c>
      <c r="AQ43" s="141">
        <f t="shared" si="3"/>
        <v>0</v>
      </c>
      <c r="AR43" s="141">
        <f t="shared" si="5"/>
        <v>0</v>
      </c>
      <c r="AS43" s="141"/>
      <c r="AT43" s="144"/>
      <c r="AU43" s="168">
        <f t="shared" si="7"/>
        <v>0</v>
      </c>
      <c r="AV43" s="201"/>
    </row>
    <row r="44" spans="1:48" ht="14.25" thickBot="1">
      <c r="A44" s="186"/>
      <c r="B44" s="62">
        <f t="shared" si="0"/>
        <v>4</v>
      </c>
      <c r="C44" s="185"/>
      <c r="D44" s="124"/>
      <c r="E44" s="142"/>
      <c r="F44" s="145"/>
      <c r="G44" s="146"/>
      <c r="H44" s="167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7"/>
      <c r="Z44" s="145"/>
      <c r="AA44" s="146"/>
      <c r="AB44" s="167"/>
      <c r="AC44" s="146"/>
      <c r="AD44" s="167"/>
      <c r="AE44" s="146"/>
      <c r="AF44" s="167"/>
      <c r="AG44" s="146"/>
      <c r="AH44" s="167"/>
      <c r="AI44" s="146"/>
      <c r="AJ44" s="167"/>
      <c r="AK44" s="146"/>
      <c r="AL44" s="167"/>
      <c r="AM44" s="147"/>
      <c r="AN44" s="145">
        <f t="shared" si="1"/>
        <v>0</v>
      </c>
      <c r="AO44" s="146"/>
      <c r="AP44" s="147">
        <f t="shared" si="8"/>
        <v>0</v>
      </c>
      <c r="AQ44" s="141">
        <f t="shared" si="3"/>
        <v>0</v>
      </c>
      <c r="AR44" s="141">
        <f t="shared" si="5"/>
        <v>0</v>
      </c>
      <c r="AS44" s="141"/>
      <c r="AT44" s="144"/>
      <c r="AU44" s="141">
        <f t="shared" si="7"/>
        <v>0</v>
      </c>
      <c r="AV44" s="202"/>
    </row>
    <row r="46" spans="1:48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mergeCells count="30">
    <mergeCell ref="A13:A16"/>
    <mergeCell ref="C13:C16"/>
    <mergeCell ref="AV13:AV16"/>
    <mergeCell ref="A5:A8"/>
    <mergeCell ref="C5:C8"/>
    <mergeCell ref="AV5:AV8"/>
    <mergeCell ref="A9:A12"/>
    <mergeCell ref="C9:C12"/>
    <mergeCell ref="AV9:AV12"/>
    <mergeCell ref="A17:A20"/>
    <mergeCell ref="C17:C20"/>
    <mergeCell ref="AV17:AV20"/>
    <mergeCell ref="A21:A24"/>
    <mergeCell ref="C21:C24"/>
    <mergeCell ref="AV21:AV24"/>
    <mergeCell ref="A25:A28"/>
    <mergeCell ref="C25:C28"/>
    <mergeCell ref="AV25:AV28"/>
    <mergeCell ref="A29:A32"/>
    <mergeCell ref="C29:C32"/>
    <mergeCell ref="AV29:AV32"/>
    <mergeCell ref="A41:A44"/>
    <mergeCell ref="C41:C44"/>
    <mergeCell ref="AV41:AV44"/>
    <mergeCell ref="A33:A36"/>
    <mergeCell ref="C33:C36"/>
    <mergeCell ref="AV33:AV36"/>
    <mergeCell ref="A37:A40"/>
    <mergeCell ref="C37:C40"/>
    <mergeCell ref="AV37:AV40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V4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.25" customWidth="1"/>
    <col min="2" max="2" width="8" customWidth="1"/>
    <col min="3" max="3" width="10.625" customWidth="1"/>
    <col min="4" max="4" width="13.375" customWidth="1"/>
    <col min="6" max="6" width="4.875" customWidth="1"/>
    <col min="7" max="7" width="4.75" customWidth="1"/>
    <col min="8" max="10" width="4.5" customWidth="1"/>
    <col min="11" max="11" width="4.25" customWidth="1"/>
    <col min="12" max="12" width="4.5" customWidth="1"/>
    <col min="13" max="13" width="4.375" customWidth="1"/>
    <col min="14" max="14" width="4.5" customWidth="1"/>
    <col min="15" max="16" width="4.625" customWidth="1"/>
    <col min="17" max="17" width="4.75" customWidth="1"/>
    <col min="18" max="18" width="5" customWidth="1"/>
    <col min="19" max="19" width="4.875" customWidth="1"/>
    <col min="20" max="20" width="4.75" customWidth="1"/>
    <col min="21" max="21" width="5" customWidth="1"/>
    <col min="22" max="22" width="4.875" customWidth="1"/>
    <col min="23" max="24" width="4.75" customWidth="1"/>
    <col min="25" max="25" width="5" customWidth="1"/>
    <col min="26" max="26" width="6.75" customWidth="1"/>
    <col min="27" max="29" width="7.25" customWidth="1"/>
    <col min="30" max="30" width="7.375" customWidth="1"/>
    <col min="31" max="32" width="6.625" customWidth="1"/>
    <col min="33" max="33" width="7.125" customWidth="1"/>
    <col min="34" max="34" width="6.5" customWidth="1"/>
    <col min="35" max="35" width="6.375" customWidth="1"/>
    <col min="36" max="37" width="6.625" customWidth="1"/>
    <col min="38" max="38" width="6.5" customWidth="1"/>
    <col min="39" max="40" width="6.625" customWidth="1"/>
    <col min="45" max="46" width="9.125" customWidth="1"/>
    <col min="48" max="48" width="9.625" customWidth="1"/>
  </cols>
  <sheetData>
    <row r="3" spans="1:48" ht="14.25" thickBot="1">
      <c r="AO3" t="s">
        <v>80</v>
      </c>
      <c r="AS3" t="s">
        <v>57</v>
      </c>
    </row>
    <row r="4" spans="1:48" ht="14.25" thickBot="1">
      <c r="A4" s="182" t="s">
        <v>157</v>
      </c>
      <c r="B4" s="182" t="s">
        <v>156</v>
      </c>
      <c r="C4" s="21" t="s">
        <v>0</v>
      </c>
      <c r="D4" s="25" t="s">
        <v>1</v>
      </c>
      <c r="E4" s="65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67" t="s">
        <v>11</v>
      </c>
      <c r="AO4" s="68" t="s">
        <v>51</v>
      </c>
      <c r="AP4" s="66" t="s">
        <v>52</v>
      </c>
      <c r="AQ4" s="20" t="s">
        <v>54</v>
      </c>
      <c r="AR4" s="20" t="s">
        <v>55</v>
      </c>
      <c r="AS4" s="20" t="s">
        <v>58</v>
      </c>
      <c r="AT4" s="20" t="s">
        <v>13</v>
      </c>
      <c r="AU4" s="20" t="s">
        <v>56</v>
      </c>
      <c r="AV4" s="20" t="s">
        <v>15</v>
      </c>
    </row>
    <row r="5" spans="1:48" ht="14.25" thickBot="1">
      <c r="A5" s="194">
        <f>RANK(AV5,$AV$5:$AV$44)</f>
        <v>2</v>
      </c>
      <c r="B5" s="60">
        <f t="shared" ref="B5:B44" si="0">RANK(AU5,AU$5:AU$44)</f>
        <v>7</v>
      </c>
      <c r="C5" s="197" t="s">
        <v>5</v>
      </c>
      <c r="D5" s="33" t="s">
        <v>97</v>
      </c>
      <c r="E5" s="38"/>
      <c r="F5" s="6"/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">
        <v>1</v>
      </c>
      <c r="AA5" s="7"/>
      <c r="AB5" s="7"/>
      <c r="AC5" s="7"/>
      <c r="AD5" s="43"/>
      <c r="AE5" s="7"/>
      <c r="AF5" s="43"/>
      <c r="AG5" s="7"/>
      <c r="AH5" s="43"/>
      <c r="AI5" s="7"/>
      <c r="AJ5" s="43"/>
      <c r="AK5" s="7"/>
      <c r="AL5" s="43"/>
      <c r="AM5" s="8"/>
      <c r="AN5" s="6">
        <f t="shared" ref="AN5:AN44" si="1">$F$46*F5+$G$46*G5+$H$46*H5+$I$46*I5+$J$46*J5+$K$46*K5+$L$46*L5+$M$46*M5+$N$46*N5+$O$46*O5+$P$46*P5+$Q$46*Q5+$R$46*R5+$S$46*S5+$T$46*T5+$U$46*U5+$V$46*V5+$W$46*W5+$X$46*X5+$Y$46*Y5</f>
        <v>0</v>
      </c>
      <c r="AO5" s="7"/>
      <c r="AP5" s="8">
        <f t="shared" ref="AP5:AP29" si="2">AO5*AN5</f>
        <v>0</v>
      </c>
      <c r="AQ5" s="46">
        <f t="shared" ref="AQ5:AQ44" si="3">$Z$46*Z5+$AA$46*AA5+$AB$46*AB5+$AC$46*AC5+$AD$46*AD5+$AE$46*AE5+$AF$46*AF5+$AG$46*AG5+$AH$46*AH5+$AI$46*AI5+$AJ$46*AJ5+$AK$46*AK5+$AL$46*AL5+$AM$46*AM5</f>
        <v>100</v>
      </c>
      <c r="AR5" s="46">
        <f>AP5+AQ5</f>
        <v>100</v>
      </c>
      <c r="AS5" s="46">
        <v>1</v>
      </c>
      <c r="AT5" s="49">
        <v>0</v>
      </c>
      <c r="AU5" s="46">
        <f t="shared" ref="AU5:AU13" si="4">AR5*AS5-AT5</f>
        <v>100</v>
      </c>
      <c r="AV5" s="204">
        <f>SUM(AU5:AU8)</f>
        <v>1200</v>
      </c>
    </row>
    <row r="6" spans="1:48" ht="14.25" thickBot="1">
      <c r="A6" s="194"/>
      <c r="B6" s="61">
        <f t="shared" si="0"/>
        <v>1</v>
      </c>
      <c r="C6" s="197"/>
      <c r="D6" s="33" t="s">
        <v>98</v>
      </c>
      <c r="E6" s="37"/>
      <c r="F6" s="9"/>
      <c r="G6" s="2">
        <v>1</v>
      </c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9"/>
      <c r="AA6" s="2"/>
      <c r="AB6" s="2">
        <v>1</v>
      </c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9">
        <f t="shared" si="1"/>
        <v>700</v>
      </c>
      <c r="AO6" s="2">
        <v>1</v>
      </c>
      <c r="AP6" s="10">
        <f t="shared" si="2"/>
        <v>700</v>
      </c>
      <c r="AQ6" s="47">
        <f t="shared" si="3"/>
        <v>400</v>
      </c>
      <c r="AR6" s="47">
        <f t="shared" ref="AR6:AR44" si="5">AP6+AQ6</f>
        <v>1100</v>
      </c>
      <c r="AS6" s="47">
        <v>1</v>
      </c>
      <c r="AT6" s="50">
        <v>0</v>
      </c>
      <c r="AU6" s="47">
        <f t="shared" si="4"/>
        <v>1100</v>
      </c>
      <c r="AV6" s="205"/>
    </row>
    <row r="7" spans="1:48" ht="14.25" thickBot="1">
      <c r="A7" s="194"/>
      <c r="B7" s="61">
        <f t="shared" si="0"/>
        <v>12</v>
      </c>
      <c r="C7" s="197"/>
      <c r="D7" s="33"/>
      <c r="E7" s="37"/>
      <c r="F7" s="9"/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/>
      <c r="Z7" s="9"/>
      <c r="AA7" s="2"/>
      <c r="AB7" s="2"/>
      <c r="AC7" s="2"/>
      <c r="AD7" s="27"/>
      <c r="AE7" s="2"/>
      <c r="AF7" s="27"/>
      <c r="AG7" s="2"/>
      <c r="AH7" s="27"/>
      <c r="AI7" s="2"/>
      <c r="AJ7" s="27"/>
      <c r="AK7" s="2"/>
      <c r="AL7" s="27"/>
      <c r="AM7" s="10"/>
      <c r="AN7" s="9">
        <f t="shared" si="1"/>
        <v>0</v>
      </c>
      <c r="AO7" s="2"/>
      <c r="AP7" s="10">
        <f t="shared" si="2"/>
        <v>0</v>
      </c>
      <c r="AQ7" s="47">
        <f t="shared" si="3"/>
        <v>0</v>
      </c>
      <c r="AR7" s="47">
        <f t="shared" si="5"/>
        <v>0</v>
      </c>
      <c r="AS7" s="47"/>
      <c r="AT7" s="50"/>
      <c r="AU7" s="47">
        <f t="shared" si="4"/>
        <v>0</v>
      </c>
      <c r="AV7" s="205"/>
    </row>
    <row r="8" spans="1:48" ht="14.25" thickBot="1">
      <c r="A8" s="194"/>
      <c r="B8" s="62">
        <f t="shared" si="0"/>
        <v>12</v>
      </c>
      <c r="C8" s="197"/>
      <c r="D8" s="56"/>
      <c r="E8" s="57"/>
      <c r="F8" s="58"/>
      <c r="G8" s="59"/>
      <c r="H8" s="3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28">
        <f t="shared" si="1"/>
        <v>0</v>
      </c>
      <c r="AO8" s="29"/>
      <c r="AP8" s="30">
        <f t="shared" si="2"/>
        <v>0</v>
      </c>
      <c r="AQ8" s="48">
        <f t="shared" si="3"/>
        <v>0</v>
      </c>
      <c r="AR8" s="48">
        <f t="shared" si="5"/>
        <v>0</v>
      </c>
      <c r="AS8" s="48"/>
      <c r="AT8" s="51"/>
      <c r="AU8" s="48">
        <f t="shared" si="4"/>
        <v>0</v>
      </c>
      <c r="AV8" s="206"/>
    </row>
    <row r="9" spans="1:48" ht="14.25" thickBot="1">
      <c r="A9" s="212">
        <f>RANK(AV9,$AV$5:$AV$44)</f>
        <v>9</v>
      </c>
      <c r="B9" s="122">
        <f t="shared" si="0"/>
        <v>12</v>
      </c>
      <c r="C9" s="198" t="s">
        <v>6</v>
      </c>
      <c r="D9" s="102"/>
      <c r="E9" s="136"/>
      <c r="F9" s="164"/>
      <c r="G9" s="109"/>
      <c r="H9" s="16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66"/>
      <c r="Z9" s="164"/>
      <c r="AA9" s="109"/>
      <c r="AB9" s="109"/>
      <c r="AC9" s="109"/>
      <c r="AD9" s="165"/>
      <c r="AE9" s="109"/>
      <c r="AF9" s="165"/>
      <c r="AG9" s="109"/>
      <c r="AH9" s="165"/>
      <c r="AI9" s="109"/>
      <c r="AJ9" s="165"/>
      <c r="AK9" s="109"/>
      <c r="AL9" s="165"/>
      <c r="AM9" s="166"/>
      <c r="AN9" s="104">
        <f t="shared" si="1"/>
        <v>0</v>
      </c>
      <c r="AO9" s="106"/>
      <c r="AP9" s="107">
        <f t="shared" si="2"/>
        <v>0</v>
      </c>
      <c r="AQ9" s="168">
        <f t="shared" si="3"/>
        <v>0</v>
      </c>
      <c r="AR9" s="168">
        <f t="shared" si="5"/>
        <v>0</v>
      </c>
      <c r="AS9" s="168"/>
      <c r="AT9" s="169"/>
      <c r="AU9" s="168">
        <f t="shared" si="4"/>
        <v>0</v>
      </c>
      <c r="AV9" s="200">
        <f>SUM(AU9:AU12)</f>
        <v>0</v>
      </c>
    </row>
    <row r="10" spans="1:48" ht="14.25" thickBot="1">
      <c r="A10" s="212"/>
      <c r="B10" s="123">
        <f t="shared" si="0"/>
        <v>12</v>
      </c>
      <c r="C10" s="199"/>
      <c r="D10" s="113"/>
      <c r="E10" s="137"/>
      <c r="F10" s="111"/>
      <c r="G10" s="108"/>
      <c r="H10" s="112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1"/>
      <c r="Z10" s="111"/>
      <c r="AA10" s="108"/>
      <c r="AB10" s="108"/>
      <c r="AC10" s="108"/>
      <c r="AD10" s="112"/>
      <c r="AE10" s="108"/>
      <c r="AF10" s="112"/>
      <c r="AG10" s="108"/>
      <c r="AH10" s="112"/>
      <c r="AI10" s="108"/>
      <c r="AJ10" s="112"/>
      <c r="AK10" s="108"/>
      <c r="AL10" s="112"/>
      <c r="AM10" s="101"/>
      <c r="AN10" s="111">
        <f t="shared" si="1"/>
        <v>0</v>
      </c>
      <c r="AO10" s="108"/>
      <c r="AP10" s="101">
        <f t="shared" si="2"/>
        <v>0</v>
      </c>
      <c r="AQ10" s="141">
        <f t="shared" si="3"/>
        <v>0</v>
      </c>
      <c r="AR10" s="141">
        <f t="shared" si="5"/>
        <v>0</v>
      </c>
      <c r="AS10" s="141"/>
      <c r="AT10" s="144"/>
      <c r="AU10" s="141">
        <f t="shared" si="4"/>
        <v>0</v>
      </c>
      <c r="AV10" s="201"/>
    </row>
    <row r="11" spans="1:48" ht="14.25" thickBot="1">
      <c r="A11" s="212"/>
      <c r="B11" s="123">
        <f t="shared" si="0"/>
        <v>12</v>
      </c>
      <c r="C11" s="199"/>
      <c r="D11" s="113"/>
      <c r="E11" s="137"/>
      <c r="F11" s="111"/>
      <c r="G11" s="108"/>
      <c r="H11" s="112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1"/>
      <c r="Z11" s="111"/>
      <c r="AA11" s="108"/>
      <c r="AB11" s="108"/>
      <c r="AC11" s="108"/>
      <c r="AD11" s="112"/>
      <c r="AE11" s="108"/>
      <c r="AF11" s="112"/>
      <c r="AG11" s="108"/>
      <c r="AH11" s="112"/>
      <c r="AI11" s="108"/>
      <c r="AJ11" s="112"/>
      <c r="AK11" s="108"/>
      <c r="AL11" s="112"/>
      <c r="AM11" s="101"/>
      <c r="AN11" s="111">
        <f t="shared" si="1"/>
        <v>0</v>
      </c>
      <c r="AO11" s="108"/>
      <c r="AP11" s="101">
        <f t="shared" si="2"/>
        <v>0</v>
      </c>
      <c r="AQ11" s="141">
        <f t="shared" si="3"/>
        <v>0</v>
      </c>
      <c r="AR11" s="141">
        <f t="shared" si="5"/>
        <v>0</v>
      </c>
      <c r="AS11" s="141"/>
      <c r="AT11" s="144"/>
      <c r="AU11" s="141">
        <f t="shared" si="4"/>
        <v>0</v>
      </c>
      <c r="AV11" s="201"/>
    </row>
    <row r="12" spans="1:48" ht="14.25" thickBot="1">
      <c r="A12" s="212"/>
      <c r="B12" s="125">
        <f t="shared" si="0"/>
        <v>12</v>
      </c>
      <c r="C12" s="199"/>
      <c r="D12" s="115"/>
      <c r="E12" s="137"/>
      <c r="F12" s="111"/>
      <c r="G12" s="108"/>
      <c r="H12" s="112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1"/>
      <c r="Z12" s="111"/>
      <c r="AA12" s="108"/>
      <c r="AB12" s="108"/>
      <c r="AC12" s="108"/>
      <c r="AD12" s="112"/>
      <c r="AE12" s="108"/>
      <c r="AF12" s="112"/>
      <c r="AG12" s="108"/>
      <c r="AH12" s="112"/>
      <c r="AI12" s="108"/>
      <c r="AJ12" s="112"/>
      <c r="AK12" s="108"/>
      <c r="AL12" s="112"/>
      <c r="AM12" s="101"/>
      <c r="AN12" s="145">
        <f t="shared" si="1"/>
        <v>0</v>
      </c>
      <c r="AO12" s="146"/>
      <c r="AP12" s="147">
        <f t="shared" si="2"/>
        <v>0</v>
      </c>
      <c r="AQ12" s="141">
        <f t="shared" si="3"/>
        <v>0</v>
      </c>
      <c r="AR12" s="141">
        <f t="shared" si="5"/>
        <v>0</v>
      </c>
      <c r="AS12" s="141"/>
      <c r="AT12" s="144"/>
      <c r="AU12" s="141">
        <f t="shared" si="4"/>
        <v>0</v>
      </c>
      <c r="AV12" s="202"/>
    </row>
    <row r="13" spans="1:48" ht="14.25" thickBot="1">
      <c r="A13" s="194">
        <f>RANK(AV13,$AV$5:$AV$44)</f>
        <v>7</v>
      </c>
      <c r="B13" s="60">
        <f t="shared" si="0"/>
        <v>9</v>
      </c>
      <c r="C13" s="197" t="s">
        <v>107</v>
      </c>
      <c r="D13" s="60" t="s">
        <v>92</v>
      </c>
      <c r="E13" s="38"/>
      <c r="F13" s="6"/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>
        <v>1</v>
      </c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0</v>
      </c>
      <c r="AO13" s="7"/>
      <c r="AP13" s="8">
        <f t="shared" si="2"/>
        <v>0</v>
      </c>
      <c r="AQ13" s="46">
        <f t="shared" si="3"/>
        <v>100</v>
      </c>
      <c r="AR13" s="46">
        <f t="shared" si="5"/>
        <v>100</v>
      </c>
      <c r="AS13" s="46">
        <v>0.6</v>
      </c>
      <c r="AT13" s="49">
        <v>0</v>
      </c>
      <c r="AU13" s="46">
        <f t="shared" si="4"/>
        <v>60</v>
      </c>
      <c r="AV13" s="204">
        <f>SUM(AU13:AU16)</f>
        <v>60</v>
      </c>
    </row>
    <row r="14" spans="1:48" ht="14.25" thickBot="1">
      <c r="A14" s="194"/>
      <c r="B14" s="61">
        <f t="shared" si="0"/>
        <v>12</v>
      </c>
      <c r="C14" s="197"/>
      <c r="D14" s="61"/>
      <c r="E14" s="37"/>
      <c r="F14" s="9"/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/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0</v>
      </c>
      <c r="AO14" s="2"/>
      <c r="AP14" s="10">
        <f t="shared" si="2"/>
        <v>0</v>
      </c>
      <c r="AQ14" s="47">
        <f t="shared" si="3"/>
        <v>0</v>
      </c>
      <c r="AR14" s="47">
        <f t="shared" si="5"/>
        <v>0</v>
      </c>
      <c r="AS14" s="47"/>
      <c r="AT14" s="50"/>
      <c r="AU14" s="47">
        <f t="shared" ref="AU14:AU16" si="6">AR14*AS14-AT14</f>
        <v>0</v>
      </c>
      <c r="AV14" s="205"/>
    </row>
    <row r="15" spans="1:48" ht="14.25" thickBot="1">
      <c r="A15" s="194"/>
      <c r="B15" s="61">
        <f t="shared" si="0"/>
        <v>12</v>
      </c>
      <c r="C15" s="197"/>
      <c r="D15" s="61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47">
        <f t="shared" si="6"/>
        <v>0</v>
      </c>
      <c r="AV15" s="205"/>
    </row>
    <row r="16" spans="1:48" ht="14.25" thickBot="1">
      <c r="A16" s="194"/>
      <c r="B16" s="63">
        <f t="shared" si="0"/>
        <v>12</v>
      </c>
      <c r="C16" s="197"/>
      <c r="D16" s="62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48">
        <f t="shared" si="6"/>
        <v>0</v>
      </c>
      <c r="AV16" s="206"/>
    </row>
    <row r="17" spans="1:48" ht="14.25" thickBot="1">
      <c r="A17" s="207">
        <f>RANK(AV17,$AV$5:$AV$44)</f>
        <v>1</v>
      </c>
      <c r="B17" s="173">
        <f t="shared" si="0"/>
        <v>2</v>
      </c>
      <c r="C17" s="185" t="s">
        <v>3</v>
      </c>
      <c r="D17" s="122" t="s">
        <v>76</v>
      </c>
      <c r="E17" s="138"/>
      <c r="F17" s="104"/>
      <c r="G17" s="106">
        <v>1</v>
      </c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104"/>
      <c r="AA17" s="106"/>
      <c r="AB17" s="106"/>
      <c r="AC17" s="106">
        <v>1</v>
      </c>
      <c r="AD17" s="105"/>
      <c r="AE17" s="106"/>
      <c r="AF17" s="105"/>
      <c r="AG17" s="106"/>
      <c r="AH17" s="105"/>
      <c r="AI17" s="106"/>
      <c r="AJ17" s="105"/>
      <c r="AK17" s="106"/>
      <c r="AL17" s="105"/>
      <c r="AM17" s="107"/>
      <c r="AN17" s="104">
        <f t="shared" si="1"/>
        <v>700</v>
      </c>
      <c r="AO17" s="106">
        <v>0.5</v>
      </c>
      <c r="AP17" s="107">
        <f t="shared" si="2"/>
        <v>350</v>
      </c>
      <c r="AQ17" s="140">
        <f t="shared" si="3"/>
        <v>700</v>
      </c>
      <c r="AR17" s="140">
        <f t="shared" si="5"/>
        <v>1050</v>
      </c>
      <c r="AS17" s="140">
        <v>1</v>
      </c>
      <c r="AT17" s="143">
        <v>0</v>
      </c>
      <c r="AU17" s="140">
        <f t="shared" ref="AU17:AU44" si="7">AR17*AS17-AT17</f>
        <v>1050</v>
      </c>
      <c r="AV17" s="200">
        <f>SUM(AU17:AU20)</f>
        <v>1450</v>
      </c>
    </row>
    <row r="18" spans="1:48" ht="14.25" thickBot="1">
      <c r="A18" s="207"/>
      <c r="B18" s="123">
        <f t="shared" si="0"/>
        <v>3</v>
      </c>
      <c r="C18" s="185"/>
      <c r="D18" s="123" t="s">
        <v>77</v>
      </c>
      <c r="E18" s="137"/>
      <c r="F18" s="111"/>
      <c r="G18" s="108">
        <v>1</v>
      </c>
      <c r="H18" s="112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1"/>
      <c r="Z18" s="111"/>
      <c r="AA18" s="108"/>
      <c r="AB18" s="108">
        <v>1</v>
      </c>
      <c r="AC18" s="108"/>
      <c r="AD18" s="112"/>
      <c r="AE18" s="108"/>
      <c r="AF18" s="112"/>
      <c r="AG18" s="108"/>
      <c r="AH18" s="112"/>
      <c r="AI18" s="108"/>
      <c r="AJ18" s="112"/>
      <c r="AK18" s="108"/>
      <c r="AL18" s="112"/>
      <c r="AM18" s="101"/>
      <c r="AN18" s="111">
        <f t="shared" si="1"/>
        <v>700</v>
      </c>
      <c r="AO18" s="108">
        <v>0.5</v>
      </c>
      <c r="AP18" s="101">
        <f t="shared" si="2"/>
        <v>350</v>
      </c>
      <c r="AQ18" s="141">
        <f t="shared" si="3"/>
        <v>400</v>
      </c>
      <c r="AR18" s="141">
        <f t="shared" si="5"/>
        <v>750</v>
      </c>
      <c r="AS18" s="141">
        <v>1</v>
      </c>
      <c r="AT18" s="144">
        <v>350</v>
      </c>
      <c r="AU18" s="141">
        <f t="shared" si="7"/>
        <v>400</v>
      </c>
      <c r="AV18" s="201"/>
    </row>
    <row r="19" spans="1:48" ht="14.25" thickBot="1">
      <c r="A19" s="207"/>
      <c r="B19" s="125">
        <f t="shared" si="0"/>
        <v>12</v>
      </c>
      <c r="C19" s="185"/>
      <c r="D19" s="123"/>
      <c r="E19" s="137"/>
      <c r="F19" s="111"/>
      <c r="G19" s="108"/>
      <c r="H19" s="112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1"/>
      <c r="Z19" s="111"/>
      <c r="AA19" s="108"/>
      <c r="AB19" s="108"/>
      <c r="AC19" s="108"/>
      <c r="AD19" s="112"/>
      <c r="AE19" s="108"/>
      <c r="AF19" s="112"/>
      <c r="AG19" s="108"/>
      <c r="AH19" s="112"/>
      <c r="AI19" s="108"/>
      <c r="AJ19" s="112"/>
      <c r="AK19" s="108"/>
      <c r="AL19" s="112"/>
      <c r="AM19" s="101"/>
      <c r="AN19" s="111">
        <f t="shared" si="1"/>
        <v>0</v>
      </c>
      <c r="AO19" s="108"/>
      <c r="AP19" s="101">
        <f t="shared" si="2"/>
        <v>0</v>
      </c>
      <c r="AQ19" s="141">
        <f t="shared" si="3"/>
        <v>0</v>
      </c>
      <c r="AR19" s="141">
        <f t="shared" si="5"/>
        <v>0</v>
      </c>
      <c r="AS19" s="141"/>
      <c r="AT19" s="144"/>
      <c r="AU19" s="141">
        <f t="shared" si="7"/>
        <v>0</v>
      </c>
      <c r="AV19" s="201"/>
    </row>
    <row r="20" spans="1:48" ht="14.25" thickBot="1">
      <c r="A20" s="207"/>
      <c r="B20" s="124">
        <f t="shared" si="0"/>
        <v>12</v>
      </c>
      <c r="C20" s="185"/>
      <c r="D20" s="124"/>
      <c r="E20" s="137"/>
      <c r="F20" s="111"/>
      <c r="G20" s="108"/>
      <c r="H20" s="112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1"/>
      <c r="Z20" s="111"/>
      <c r="AA20" s="108"/>
      <c r="AB20" s="108"/>
      <c r="AC20" s="108"/>
      <c r="AD20" s="112"/>
      <c r="AE20" s="108"/>
      <c r="AF20" s="112"/>
      <c r="AG20" s="108"/>
      <c r="AH20" s="112"/>
      <c r="AI20" s="108"/>
      <c r="AJ20" s="112"/>
      <c r="AK20" s="108"/>
      <c r="AL20" s="112"/>
      <c r="AM20" s="101"/>
      <c r="AN20" s="145">
        <f t="shared" si="1"/>
        <v>0</v>
      </c>
      <c r="AO20" s="146"/>
      <c r="AP20" s="147">
        <f t="shared" si="2"/>
        <v>0</v>
      </c>
      <c r="AQ20" s="141">
        <f t="shared" si="3"/>
        <v>0</v>
      </c>
      <c r="AR20" s="141">
        <f t="shared" si="5"/>
        <v>0</v>
      </c>
      <c r="AS20" s="141"/>
      <c r="AT20" s="144"/>
      <c r="AU20" s="141">
        <f t="shared" si="7"/>
        <v>0</v>
      </c>
      <c r="AV20" s="202"/>
    </row>
    <row r="21" spans="1:48" ht="14.25" thickBot="1">
      <c r="A21" s="211">
        <f>RANK(AV21,$AV$5:$AV$44)</f>
        <v>3</v>
      </c>
      <c r="B21" s="72">
        <f t="shared" si="0"/>
        <v>4</v>
      </c>
      <c r="C21" s="203" t="s">
        <v>4</v>
      </c>
      <c r="D21" s="73" t="s">
        <v>73</v>
      </c>
      <c r="E21" s="148"/>
      <c r="F21" s="77">
        <v>1</v>
      </c>
      <c r="G21" s="78"/>
      <c r="H21" s="90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149"/>
      <c r="Z21" s="77">
        <v>1</v>
      </c>
      <c r="AA21" s="78"/>
      <c r="AB21" s="78"/>
      <c r="AC21" s="78"/>
      <c r="AD21" s="90"/>
      <c r="AE21" s="78"/>
      <c r="AF21" s="90"/>
      <c r="AG21" s="78"/>
      <c r="AH21" s="90"/>
      <c r="AI21" s="78"/>
      <c r="AJ21" s="90"/>
      <c r="AK21" s="78"/>
      <c r="AL21" s="90"/>
      <c r="AM21" s="149"/>
      <c r="AN21" s="150">
        <f t="shared" si="1"/>
        <v>200</v>
      </c>
      <c r="AO21" s="99">
        <v>1</v>
      </c>
      <c r="AP21" s="151">
        <f t="shared" si="2"/>
        <v>200</v>
      </c>
      <c r="AQ21" s="152">
        <f t="shared" si="3"/>
        <v>100</v>
      </c>
      <c r="AR21" s="152">
        <f t="shared" si="5"/>
        <v>300</v>
      </c>
      <c r="AS21" s="152">
        <v>1</v>
      </c>
      <c r="AT21" s="153">
        <v>0</v>
      </c>
      <c r="AU21" s="152">
        <f t="shared" si="7"/>
        <v>300</v>
      </c>
      <c r="AV21" s="208">
        <f>SUM(AU21:AU24)</f>
        <v>300</v>
      </c>
    </row>
    <row r="22" spans="1:48" ht="14.25" thickBot="1">
      <c r="A22" s="211"/>
      <c r="B22" s="73">
        <f t="shared" si="0"/>
        <v>12</v>
      </c>
      <c r="C22" s="203"/>
      <c r="D22" s="73"/>
      <c r="E22" s="135"/>
      <c r="F22" s="82"/>
      <c r="G22" s="79"/>
      <c r="H22" s="91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4"/>
      <c r="Z22" s="82"/>
      <c r="AA22" s="79"/>
      <c r="AB22" s="79"/>
      <c r="AC22" s="79"/>
      <c r="AD22" s="91"/>
      <c r="AE22" s="79"/>
      <c r="AF22" s="91"/>
      <c r="AG22" s="79"/>
      <c r="AH22" s="91"/>
      <c r="AI22" s="79"/>
      <c r="AJ22" s="91"/>
      <c r="AK22" s="79"/>
      <c r="AL22" s="91"/>
      <c r="AM22" s="154"/>
      <c r="AN22" s="82">
        <f t="shared" si="1"/>
        <v>0</v>
      </c>
      <c r="AO22" s="79"/>
      <c r="AP22" s="154">
        <f t="shared" si="2"/>
        <v>0</v>
      </c>
      <c r="AQ22" s="155">
        <f t="shared" si="3"/>
        <v>0</v>
      </c>
      <c r="AR22" s="155">
        <f t="shared" si="5"/>
        <v>0</v>
      </c>
      <c r="AS22" s="155"/>
      <c r="AT22" s="156"/>
      <c r="AU22" s="155">
        <f t="shared" si="7"/>
        <v>0</v>
      </c>
      <c r="AV22" s="209"/>
    </row>
    <row r="23" spans="1:48" ht="14.25" thickBot="1">
      <c r="A23" s="211"/>
      <c r="B23" s="73">
        <f t="shared" si="0"/>
        <v>12</v>
      </c>
      <c r="C23" s="203"/>
      <c r="D23" s="73"/>
      <c r="E23" s="135"/>
      <c r="F23" s="82"/>
      <c r="G23" s="79"/>
      <c r="H23" s="91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54"/>
      <c r="Z23" s="82"/>
      <c r="AA23" s="79"/>
      <c r="AB23" s="79"/>
      <c r="AC23" s="79"/>
      <c r="AD23" s="91"/>
      <c r="AE23" s="79"/>
      <c r="AF23" s="91"/>
      <c r="AG23" s="79"/>
      <c r="AH23" s="91"/>
      <c r="AI23" s="79"/>
      <c r="AJ23" s="91"/>
      <c r="AK23" s="79"/>
      <c r="AL23" s="91"/>
      <c r="AM23" s="154"/>
      <c r="AN23" s="82">
        <f t="shared" si="1"/>
        <v>0</v>
      </c>
      <c r="AO23" s="79"/>
      <c r="AP23" s="154">
        <f t="shared" si="2"/>
        <v>0</v>
      </c>
      <c r="AQ23" s="155">
        <f t="shared" si="3"/>
        <v>0</v>
      </c>
      <c r="AR23" s="155">
        <f t="shared" si="5"/>
        <v>0</v>
      </c>
      <c r="AS23" s="155"/>
      <c r="AT23" s="156"/>
      <c r="AU23" s="155">
        <f t="shared" si="7"/>
        <v>0</v>
      </c>
      <c r="AV23" s="209"/>
    </row>
    <row r="24" spans="1:48" ht="14.25" thickBot="1">
      <c r="A24" s="211"/>
      <c r="B24" s="74">
        <f t="shared" si="0"/>
        <v>12</v>
      </c>
      <c r="C24" s="203"/>
      <c r="D24" s="74"/>
      <c r="E24" s="135"/>
      <c r="F24" s="82"/>
      <c r="G24" s="79"/>
      <c r="H24" s="91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54"/>
      <c r="Z24" s="82"/>
      <c r="AA24" s="79"/>
      <c r="AB24" s="79"/>
      <c r="AC24" s="79"/>
      <c r="AD24" s="91"/>
      <c r="AE24" s="79"/>
      <c r="AF24" s="91"/>
      <c r="AG24" s="79"/>
      <c r="AH24" s="91"/>
      <c r="AI24" s="79"/>
      <c r="AJ24" s="91"/>
      <c r="AK24" s="79"/>
      <c r="AL24" s="91"/>
      <c r="AM24" s="154"/>
      <c r="AN24" s="157">
        <f t="shared" si="1"/>
        <v>0</v>
      </c>
      <c r="AO24" s="158"/>
      <c r="AP24" s="159">
        <f t="shared" si="2"/>
        <v>0</v>
      </c>
      <c r="AQ24" s="155">
        <f t="shared" si="3"/>
        <v>0</v>
      </c>
      <c r="AR24" s="155">
        <f t="shared" si="5"/>
        <v>0</v>
      </c>
      <c r="AS24" s="155"/>
      <c r="AT24" s="156"/>
      <c r="AU24" s="174">
        <f t="shared" si="7"/>
        <v>0</v>
      </c>
      <c r="AV24" s="210"/>
    </row>
    <row r="25" spans="1:48" ht="14.25" thickBot="1">
      <c r="A25" s="207">
        <f>RANK(AV25,$AV$5:$AV$44)</f>
        <v>3</v>
      </c>
      <c r="B25" s="122">
        <f t="shared" si="0"/>
        <v>4</v>
      </c>
      <c r="C25" s="185" t="s">
        <v>7</v>
      </c>
      <c r="D25" s="122" t="s">
        <v>144</v>
      </c>
      <c r="E25" s="138"/>
      <c r="F25" s="104">
        <v>1</v>
      </c>
      <c r="G25" s="106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4">
        <v>1</v>
      </c>
      <c r="AA25" s="106"/>
      <c r="AB25" s="106"/>
      <c r="AC25" s="106"/>
      <c r="AD25" s="105"/>
      <c r="AE25" s="106"/>
      <c r="AF25" s="105"/>
      <c r="AG25" s="106"/>
      <c r="AH25" s="105"/>
      <c r="AI25" s="106"/>
      <c r="AJ25" s="105"/>
      <c r="AK25" s="106"/>
      <c r="AL25" s="105"/>
      <c r="AM25" s="107"/>
      <c r="AN25" s="104">
        <f t="shared" si="1"/>
        <v>200</v>
      </c>
      <c r="AO25" s="106">
        <v>1</v>
      </c>
      <c r="AP25" s="107">
        <f t="shared" si="2"/>
        <v>200</v>
      </c>
      <c r="AQ25" s="140">
        <f t="shared" si="3"/>
        <v>100</v>
      </c>
      <c r="AR25" s="140">
        <f t="shared" si="5"/>
        <v>300</v>
      </c>
      <c r="AS25" s="140">
        <v>1</v>
      </c>
      <c r="AT25" s="143">
        <v>0</v>
      </c>
      <c r="AU25" s="140">
        <f t="shared" si="7"/>
        <v>300</v>
      </c>
      <c r="AV25" s="200">
        <f>SUM(AU25:AU28)</f>
        <v>300</v>
      </c>
    </row>
    <row r="26" spans="1:48" ht="14.25" thickBot="1">
      <c r="A26" s="207"/>
      <c r="B26" s="123">
        <f t="shared" si="0"/>
        <v>12</v>
      </c>
      <c r="C26" s="185"/>
      <c r="D26" s="123"/>
      <c r="E26" s="137"/>
      <c r="F26" s="111"/>
      <c r="G26" s="108"/>
      <c r="H26" s="112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1"/>
      <c r="Z26" s="111"/>
      <c r="AA26" s="108"/>
      <c r="AB26" s="108"/>
      <c r="AC26" s="108"/>
      <c r="AD26" s="112"/>
      <c r="AE26" s="108"/>
      <c r="AF26" s="112"/>
      <c r="AG26" s="108"/>
      <c r="AH26" s="112"/>
      <c r="AI26" s="108"/>
      <c r="AJ26" s="112"/>
      <c r="AK26" s="108"/>
      <c r="AL26" s="112"/>
      <c r="AM26" s="101"/>
      <c r="AN26" s="111">
        <f t="shared" si="1"/>
        <v>0</v>
      </c>
      <c r="AO26" s="108"/>
      <c r="AP26" s="101">
        <f t="shared" si="2"/>
        <v>0</v>
      </c>
      <c r="AQ26" s="141">
        <f t="shared" si="3"/>
        <v>0</v>
      </c>
      <c r="AR26" s="141">
        <f t="shared" si="5"/>
        <v>0</v>
      </c>
      <c r="AS26" s="141"/>
      <c r="AT26" s="144"/>
      <c r="AU26" s="168">
        <f t="shared" si="7"/>
        <v>0</v>
      </c>
      <c r="AV26" s="201"/>
    </row>
    <row r="27" spans="1:48" ht="14.25" thickBot="1">
      <c r="A27" s="207"/>
      <c r="B27" s="123">
        <f t="shared" si="0"/>
        <v>12</v>
      </c>
      <c r="C27" s="185"/>
      <c r="D27" s="123"/>
      <c r="E27" s="137"/>
      <c r="F27" s="111"/>
      <c r="G27" s="108"/>
      <c r="H27" s="112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1"/>
      <c r="Z27" s="111"/>
      <c r="AA27" s="108"/>
      <c r="AB27" s="108"/>
      <c r="AC27" s="108"/>
      <c r="AD27" s="112"/>
      <c r="AE27" s="108"/>
      <c r="AF27" s="112"/>
      <c r="AG27" s="108"/>
      <c r="AH27" s="112"/>
      <c r="AI27" s="108"/>
      <c r="AJ27" s="112"/>
      <c r="AK27" s="108"/>
      <c r="AL27" s="112"/>
      <c r="AM27" s="101"/>
      <c r="AN27" s="111">
        <f t="shared" si="1"/>
        <v>0</v>
      </c>
      <c r="AO27" s="108"/>
      <c r="AP27" s="101">
        <f t="shared" si="2"/>
        <v>0</v>
      </c>
      <c r="AQ27" s="141">
        <f t="shared" si="3"/>
        <v>0</v>
      </c>
      <c r="AR27" s="141">
        <f t="shared" si="5"/>
        <v>0</v>
      </c>
      <c r="AS27" s="141"/>
      <c r="AT27" s="144"/>
      <c r="AU27" s="168">
        <f t="shared" si="7"/>
        <v>0</v>
      </c>
      <c r="AV27" s="201"/>
    </row>
    <row r="28" spans="1:48" ht="14.25" thickBot="1">
      <c r="A28" s="207"/>
      <c r="B28" s="124">
        <f t="shared" si="0"/>
        <v>12</v>
      </c>
      <c r="C28" s="185"/>
      <c r="D28" s="124"/>
      <c r="E28" s="137"/>
      <c r="F28" s="111"/>
      <c r="G28" s="108"/>
      <c r="H28" s="112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1"/>
      <c r="Z28" s="111"/>
      <c r="AA28" s="108"/>
      <c r="AB28" s="108"/>
      <c r="AC28" s="108"/>
      <c r="AD28" s="112"/>
      <c r="AE28" s="108"/>
      <c r="AF28" s="112"/>
      <c r="AG28" s="108"/>
      <c r="AH28" s="112"/>
      <c r="AI28" s="108"/>
      <c r="AJ28" s="112"/>
      <c r="AK28" s="108"/>
      <c r="AL28" s="112"/>
      <c r="AM28" s="101"/>
      <c r="AN28" s="145">
        <f t="shared" si="1"/>
        <v>0</v>
      </c>
      <c r="AO28" s="146"/>
      <c r="AP28" s="147">
        <f t="shared" si="2"/>
        <v>0</v>
      </c>
      <c r="AQ28" s="141">
        <f t="shared" si="3"/>
        <v>0</v>
      </c>
      <c r="AR28" s="141">
        <f t="shared" si="5"/>
        <v>0</v>
      </c>
      <c r="AS28" s="141"/>
      <c r="AT28" s="144"/>
      <c r="AU28" s="141">
        <f t="shared" si="7"/>
        <v>0</v>
      </c>
      <c r="AV28" s="202"/>
    </row>
    <row r="29" spans="1:48" ht="14.25" thickBot="1">
      <c r="A29" s="186">
        <f>RANK(AV29,$AV$5:$AV$44)</f>
        <v>7</v>
      </c>
      <c r="B29" s="60">
        <f t="shared" si="0"/>
        <v>9</v>
      </c>
      <c r="C29" s="203" t="s">
        <v>8</v>
      </c>
      <c r="D29" s="72" t="s">
        <v>146</v>
      </c>
      <c r="E29" s="148"/>
      <c r="F29" s="77"/>
      <c r="G29" s="78"/>
      <c r="H29" s="90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149"/>
      <c r="Z29" s="77">
        <v>1</v>
      </c>
      <c r="AA29" s="78"/>
      <c r="AB29" s="78"/>
      <c r="AC29" s="78"/>
      <c r="AD29" s="90"/>
      <c r="AE29" s="78"/>
      <c r="AF29" s="90"/>
      <c r="AG29" s="78"/>
      <c r="AH29" s="90"/>
      <c r="AI29" s="78"/>
      <c r="AJ29" s="90"/>
      <c r="AK29" s="78"/>
      <c r="AL29" s="90"/>
      <c r="AM29" s="149"/>
      <c r="AN29" s="150">
        <f t="shared" si="1"/>
        <v>0</v>
      </c>
      <c r="AO29" s="99"/>
      <c r="AP29" s="151">
        <f t="shared" si="2"/>
        <v>0</v>
      </c>
      <c r="AQ29" s="152">
        <f t="shared" si="3"/>
        <v>100</v>
      </c>
      <c r="AR29" s="152">
        <f t="shared" si="5"/>
        <v>100</v>
      </c>
      <c r="AS29" s="152">
        <v>0.6</v>
      </c>
      <c r="AT29" s="153">
        <v>0</v>
      </c>
      <c r="AU29" s="152">
        <f t="shared" si="7"/>
        <v>60</v>
      </c>
      <c r="AV29" s="208">
        <f>SUM(AU29:AU32)</f>
        <v>60</v>
      </c>
    </row>
    <row r="30" spans="1:48" ht="14.25" thickBot="1">
      <c r="A30" s="186"/>
      <c r="B30" s="61">
        <f t="shared" si="0"/>
        <v>12</v>
      </c>
      <c r="C30" s="203"/>
      <c r="D30" s="73"/>
      <c r="E30" s="135"/>
      <c r="F30" s="82"/>
      <c r="G30" s="79"/>
      <c r="H30" s="91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154"/>
      <c r="Z30" s="82"/>
      <c r="AA30" s="79"/>
      <c r="AB30" s="79"/>
      <c r="AC30" s="79"/>
      <c r="AD30" s="91"/>
      <c r="AE30" s="79"/>
      <c r="AF30" s="91"/>
      <c r="AG30" s="79"/>
      <c r="AH30" s="91"/>
      <c r="AI30" s="79"/>
      <c r="AJ30" s="91"/>
      <c r="AK30" s="79"/>
      <c r="AL30" s="91"/>
      <c r="AM30" s="154"/>
      <c r="AN30" s="82">
        <f t="shared" si="1"/>
        <v>0</v>
      </c>
      <c r="AO30" s="79"/>
      <c r="AP30" s="154">
        <f>AO30*AN30</f>
        <v>0</v>
      </c>
      <c r="AQ30" s="155">
        <f t="shared" si="3"/>
        <v>0</v>
      </c>
      <c r="AR30" s="155">
        <f t="shared" si="5"/>
        <v>0</v>
      </c>
      <c r="AS30" s="155"/>
      <c r="AT30" s="156"/>
      <c r="AU30" s="155">
        <f t="shared" si="7"/>
        <v>0</v>
      </c>
      <c r="AV30" s="209"/>
    </row>
    <row r="31" spans="1:48" ht="14.25" thickBot="1">
      <c r="A31" s="186"/>
      <c r="B31" s="61">
        <f t="shared" si="0"/>
        <v>12</v>
      </c>
      <c r="C31" s="203"/>
      <c r="D31" s="73"/>
      <c r="E31" s="135"/>
      <c r="F31" s="82"/>
      <c r="G31" s="79"/>
      <c r="H31" s="91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54"/>
      <c r="Z31" s="82"/>
      <c r="AA31" s="79"/>
      <c r="AB31" s="79"/>
      <c r="AC31" s="79"/>
      <c r="AD31" s="91"/>
      <c r="AE31" s="79"/>
      <c r="AF31" s="91"/>
      <c r="AG31" s="79"/>
      <c r="AH31" s="91"/>
      <c r="AI31" s="79"/>
      <c r="AJ31" s="91"/>
      <c r="AK31" s="79"/>
      <c r="AL31" s="91"/>
      <c r="AM31" s="154"/>
      <c r="AN31" s="82">
        <f t="shared" si="1"/>
        <v>0</v>
      </c>
      <c r="AO31" s="79"/>
      <c r="AP31" s="154">
        <f t="shared" ref="AP31:AP44" si="8">AO31*AN31</f>
        <v>0</v>
      </c>
      <c r="AQ31" s="155">
        <f t="shared" si="3"/>
        <v>0</v>
      </c>
      <c r="AR31" s="155">
        <f t="shared" si="5"/>
        <v>0</v>
      </c>
      <c r="AS31" s="155"/>
      <c r="AT31" s="156"/>
      <c r="AU31" s="155">
        <f t="shared" si="7"/>
        <v>0</v>
      </c>
      <c r="AV31" s="209"/>
    </row>
    <row r="32" spans="1:48" ht="14.25" thickBot="1">
      <c r="A32" s="186"/>
      <c r="B32" s="62">
        <f t="shared" si="0"/>
        <v>12</v>
      </c>
      <c r="C32" s="203"/>
      <c r="D32" s="74"/>
      <c r="E32" s="135"/>
      <c r="F32" s="82"/>
      <c r="G32" s="79"/>
      <c r="H32" s="91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154"/>
      <c r="Z32" s="160"/>
      <c r="AA32" s="161"/>
      <c r="AB32" s="161"/>
      <c r="AC32" s="161"/>
      <c r="AD32" s="162"/>
      <c r="AE32" s="161"/>
      <c r="AF32" s="162"/>
      <c r="AG32" s="161"/>
      <c r="AH32" s="162"/>
      <c r="AI32" s="161"/>
      <c r="AJ32" s="162"/>
      <c r="AK32" s="161"/>
      <c r="AL32" s="162"/>
      <c r="AM32" s="163"/>
      <c r="AN32" s="157">
        <f t="shared" si="1"/>
        <v>0</v>
      </c>
      <c r="AO32" s="158"/>
      <c r="AP32" s="159">
        <f t="shared" si="8"/>
        <v>0</v>
      </c>
      <c r="AQ32" s="155">
        <f t="shared" si="3"/>
        <v>0</v>
      </c>
      <c r="AR32" s="155">
        <f t="shared" si="5"/>
        <v>0</v>
      </c>
      <c r="AS32" s="155"/>
      <c r="AT32" s="156"/>
      <c r="AU32" s="155">
        <f t="shared" si="7"/>
        <v>0</v>
      </c>
      <c r="AV32" s="210"/>
    </row>
    <row r="33" spans="1:48" ht="14.25" thickBot="1">
      <c r="A33" s="207">
        <f>RANK(AV33,$AV$5:$AV$44)</f>
        <v>6</v>
      </c>
      <c r="B33" s="122">
        <f t="shared" si="0"/>
        <v>7</v>
      </c>
      <c r="C33" s="185" t="s">
        <v>9</v>
      </c>
      <c r="D33" s="102" t="s">
        <v>147</v>
      </c>
      <c r="E33" s="138"/>
      <c r="F33" s="104"/>
      <c r="G33" s="106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64">
        <v>1</v>
      </c>
      <c r="AA33" s="109"/>
      <c r="AB33" s="165"/>
      <c r="AC33" s="109"/>
      <c r="AD33" s="165"/>
      <c r="AE33" s="109"/>
      <c r="AF33" s="165"/>
      <c r="AG33" s="109"/>
      <c r="AH33" s="165"/>
      <c r="AI33" s="109"/>
      <c r="AJ33" s="165"/>
      <c r="AK33" s="109"/>
      <c r="AL33" s="165"/>
      <c r="AM33" s="166"/>
      <c r="AN33" s="104">
        <f t="shared" si="1"/>
        <v>0</v>
      </c>
      <c r="AO33" s="106"/>
      <c r="AP33" s="107">
        <f t="shared" si="8"/>
        <v>0</v>
      </c>
      <c r="AQ33" s="140">
        <f t="shared" si="3"/>
        <v>100</v>
      </c>
      <c r="AR33" s="140">
        <f t="shared" si="5"/>
        <v>100</v>
      </c>
      <c r="AS33" s="140">
        <v>1</v>
      </c>
      <c r="AT33" s="143">
        <v>0</v>
      </c>
      <c r="AU33" s="140">
        <f t="shared" si="7"/>
        <v>100</v>
      </c>
      <c r="AV33" s="200">
        <f>SUM(AU33:AU36)</f>
        <v>100</v>
      </c>
    </row>
    <row r="34" spans="1:48" ht="14.25" thickBot="1">
      <c r="A34" s="207"/>
      <c r="B34" s="123">
        <f t="shared" si="0"/>
        <v>12</v>
      </c>
      <c r="C34" s="185"/>
      <c r="D34" s="113"/>
      <c r="E34" s="137"/>
      <c r="F34" s="111"/>
      <c r="G34" s="108"/>
      <c r="H34" s="112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1"/>
      <c r="Z34" s="111"/>
      <c r="AA34" s="108"/>
      <c r="AB34" s="112"/>
      <c r="AC34" s="108"/>
      <c r="AD34" s="112"/>
      <c r="AE34" s="108"/>
      <c r="AF34" s="112"/>
      <c r="AG34" s="108"/>
      <c r="AH34" s="112"/>
      <c r="AI34" s="108"/>
      <c r="AJ34" s="112"/>
      <c r="AK34" s="108"/>
      <c r="AL34" s="112"/>
      <c r="AM34" s="101"/>
      <c r="AN34" s="111">
        <f t="shared" si="1"/>
        <v>0</v>
      </c>
      <c r="AO34" s="108"/>
      <c r="AP34" s="101">
        <f t="shared" si="8"/>
        <v>0</v>
      </c>
      <c r="AQ34" s="141">
        <f t="shared" si="3"/>
        <v>0</v>
      </c>
      <c r="AR34" s="141">
        <f t="shared" si="5"/>
        <v>0</v>
      </c>
      <c r="AS34" s="141"/>
      <c r="AT34" s="144"/>
      <c r="AU34" s="141">
        <f t="shared" si="7"/>
        <v>0</v>
      </c>
      <c r="AV34" s="201"/>
    </row>
    <row r="35" spans="1:48" ht="14.25" thickBot="1">
      <c r="A35" s="207"/>
      <c r="B35" s="123">
        <f t="shared" si="0"/>
        <v>12</v>
      </c>
      <c r="C35" s="185"/>
      <c r="D35" s="113"/>
      <c r="E35" s="137"/>
      <c r="F35" s="111"/>
      <c r="G35" s="108"/>
      <c r="H35" s="112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1"/>
      <c r="Z35" s="111"/>
      <c r="AA35" s="108"/>
      <c r="AB35" s="112"/>
      <c r="AC35" s="108"/>
      <c r="AD35" s="112"/>
      <c r="AE35" s="108"/>
      <c r="AF35" s="112"/>
      <c r="AG35" s="108"/>
      <c r="AH35" s="112"/>
      <c r="AI35" s="108"/>
      <c r="AJ35" s="112"/>
      <c r="AK35" s="108"/>
      <c r="AL35" s="112"/>
      <c r="AM35" s="101"/>
      <c r="AN35" s="111">
        <f t="shared" si="1"/>
        <v>0</v>
      </c>
      <c r="AO35" s="108"/>
      <c r="AP35" s="101">
        <f t="shared" si="8"/>
        <v>0</v>
      </c>
      <c r="AQ35" s="141">
        <f t="shared" si="3"/>
        <v>0</v>
      </c>
      <c r="AR35" s="141">
        <f t="shared" si="5"/>
        <v>0</v>
      </c>
      <c r="AS35" s="141"/>
      <c r="AT35" s="144"/>
      <c r="AU35" s="141">
        <f t="shared" si="7"/>
        <v>0</v>
      </c>
      <c r="AV35" s="201"/>
    </row>
    <row r="36" spans="1:48" ht="14.25" thickBot="1">
      <c r="A36" s="207"/>
      <c r="B36" s="124">
        <f t="shared" si="0"/>
        <v>12</v>
      </c>
      <c r="C36" s="185"/>
      <c r="D36" s="115"/>
      <c r="E36" s="137"/>
      <c r="F36" s="111"/>
      <c r="G36" s="108"/>
      <c r="H36" s="112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1"/>
      <c r="Z36" s="111"/>
      <c r="AA36" s="108"/>
      <c r="AB36" s="112"/>
      <c r="AC36" s="108"/>
      <c r="AD36" s="112"/>
      <c r="AE36" s="108"/>
      <c r="AF36" s="112"/>
      <c r="AG36" s="108"/>
      <c r="AH36" s="112"/>
      <c r="AI36" s="108"/>
      <c r="AJ36" s="112"/>
      <c r="AK36" s="108"/>
      <c r="AL36" s="112"/>
      <c r="AM36" s="101"/>
      <c r="AN36" s="145">
        <f t="shared" si="1"/>
        <v>0</v>
      </c>
      <c r="AO36" s="146"/>
      <c r="AP36" s="147">
        <f t="shared" si="8"/>
        <v>0</v>
      </c>
      <c r="AQ36" s="141">
        <f t="shared" si="3"/>
        <v>0</v>
      </c>
      <c r="AR36" s="141">
        <f t="shared" si="5"/>
        <v>0</v>
      </c>
      <c r="AS36" s="141"/>
      <c r="AT36" s="144"/>
      <c r="AU36" s="168">
        <f t="shared" si="7"/>
        <v>0</v>
      </c>
      <c r="AV36" s="202"/>
    </row>
    <row r="37" spans="1:48" ht="14.25" thickBot="1">
      <c r="A37" s="186">
        <f>RANK(AV37,$AV$5:$AV$44)</f>
        <v>9</v>
      </c>
      <c r="B37" s="60">
        <f t="shared" si="0"/>
        <v>12</v>
      </c>
      <c r="C37" s="203" t="s">
        <v>10</v>
      </c>
      <c r="D37" s="72"/>
      <c r="E37" s="148"/>
      <c r="F37" s="77"/>
      <c r="G37" s="78"/>
      <c r="H37" s="90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49"/>
      <c r="Z37" s="77"/>
      <c r="AA37" s="78"/>
      <c r="AB37" s="90"/>
      <c r="AC37" s="78"/>
      <c r="AD37" s="90"/>
      <c r="AE37" s="78"/>
      <c r="AF37" s="90"/>
      <c r="AG37" s="78"/>
      <c r="AH37" s="90"/>
      <c r="AI37" s="78"/>
      <c r="AJ37" s="90"/>
      <c r="AK37" s="78"/>
      <c r="AL37" s="90"/>
      <c r="AM37" s="149"/>
      <c r="AN37" s="150">
        <f t="shared" si="1"/>
        <v>0</v>
      </c>
      <c r="AO37" s="99"/>
      <c r="AP37" s="151">
        <f t="shared" si="8"/>
        <v>0</v>
      </c>
      <c r="AQ37" s="152">
        <f t="shared" si="3"/>
        <v>0</v>
      </c>
      <c r="AR37" s="152">
        <f t="shared" si="5"/>
        <v>0</v>
      </c>
      <c r="AS37" s="152"/>
      <c r="AT37" s="153"/>
      <c r="AU37" s="152">
        <f t="shared" si="7"/>
        <v>0</v>
      </c>
      <c r="AV37" s="208">
        <f>SUM(AU37:AU40)</f>
        <v>0</v>
      </c>
    </row>
    <row r="38" spans="1:48" ht="14.25" thickBot="1">
      <c r="A38" s="186"/>
      <c r="B38" s="61">
        <f t="shared" si="0"/>
        <v>12</v>
      </c>
      <c r="C38" s="203"/>
      <c r="D38" s="73"/>
      <c r="E38" s="135"/>
      <c r="F38" s="82"/>
      <c r="G38" s="79"/>
      <c r="H38" s="91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154"/>
      <c r="Z38" s="82"/>
      <c r="AA38" s="79"/>
      <c r="AB38" s="91"/>
      <c r="AC38" s="79"/>
      <c r="AD38" s="91"/>
      <c r="AE38" s="79"/>
      <c r="AF38" s="91"/>
      <c r="AG38" s="79"/>
      <c r="AH38" s="91"/>
      <c r="AI38" s="79"/>
      <c r="AJ38" s="91"/>
      <c r="AK38" s="79"/>
      <c r="AL38" s="91"/>
      <c r="AM38" s="154"/>
      <c r="AN38" s="82">
        <f t="shared" si="1"/>
        <v>0</v>
      </c>
      <c r="AO38" s="79"/>
      <c r="AP38" s="154">
        <f t="shared" si="8"/>
        <v>0</v>
      </c>
      <c r="AQ38" s="155">
        <f t="shared" si="3"/>
        <v>0</v>
      </c>
      <c r="AR38" s="155">
        <f t="shared" si="5"/>
        <v>0</v>
      </c>
      <c r="AS38" s="155"/>
      <c r="AT38" s="156"/>
      <c r="AU38" s="155">
        <f t="shared" si="7"/>
        <v>0</v>
      </c>
      <c r="AV38" s="209"/>
    </row>
    <row r="39" spans="1:48" ht="14.25" thickBot="1">
      <c r="A39" s="186"/>
      <c r="B39" s="61">
        <f t="shared" si="0"/>
        <v>12</v>
      </c>
      <c r="C39" s="203"/>
      <c r="D39" s="73"/>
      <c r="E39" s="135"/>
      <c r="F39" s="82"/>
      <c r="G39" s="79"/>
      <c r="H39" s="91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154"/>
      <c r="Z39" s="82"/>
      <c r="AA39" s="79"/>
      <c r="AB39" s="91"/>
      <c r="AC39" s="79"/>
      <c r="AD39" s="91"/>
      <c r="AE39" s="79"/>
      <c r="AF39" s="91"/>
      <c r="AG39" s="79"/>
      <c r="AH39" s="91"/>
      <c r="AI39" s="79"/>
      <c r="AJ39" s="91"/>
      <c r="AK39" s="79"/>
      <c r="AL39" s="91"/>
      <c r="AM39" s="154"/>
      <c r="AN39" s="82">
        <f t="shared" si="1"/>
        <v>0</v>
      </c>
      <c r="AO39" s="79"/>
      <c r="AP39" s="154">
        <f t="shared" si="8"/>
        <v>0</v>
      </c>
      <c r="AQ39" s="155">
        <f t="shared" si="3"/>
        <v>0</v>
      </c>
      <c r="AR39" s="155">
        <f t="shared" si="5"/>
        <v>0</v>
      </c>
      <c r="AS39" s="155"/>
      <c r="AT39" s="156"/>
      <c r="AU39" s="155">
        <f t="shared" si="7"/>
        <v>0</v>
      </c>
      <c r="AV39" s="209"/>
    </row>
    <row r="40" spans="1:48" ht="14.25" thickBot="1">
      <c r="A40" s="186"/>
      <c r="B40" s="62">
        <f t="shared" si="0"/>
        <v>12</v>
      </c>
      <c r="C40" s="203"/>
      <c r="D40" s="74"/>
      <c r="E40" s="135"/>
      <c r="F40" s="82"/>
      <c r="G40" s="79"/>
      <c r="H40" s="91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154"/>
      <c r="Z40" s="82"/>
      <c r="AA40" s="79"/>
      <c r="AB40" s="91"/>
      <c r="AC40" s="79"/>
      <c r="AD40" s="91"/>
      <c r="AE40" s="79"/>
      <c r="AF40" s="91"/>
      <c r="AG40" s="79"/>
      <c r="AH40" s="91"/>
      <c r="AI40" s="79"/>
      <c r="AJ40" s="91"/>
      <c r="AK40" s="79"/>
      <c r="AL40" s="91"/>
      <c r="AM40" s="154"/>
      <c r="AN40" s="157">
        <f t="shared" si="1"/>
        <v>0</v>
      </c>
      <c r="AO40" s="158"/>
      <c r="AP40" s="159">
        <f t="shared" si="8"/>
        <v>0</v>
      </c>
      <c r="AQ40" s="155">
        <f t="shared" si="3"/>
        <v>0</v>
      </c>
      <c r="AR40" s="155">
        <f t="shared" si="5"/>
        <v>0</v>
      </c>
      <c r="AS40" s="155"/>
      <c r="AT40" s="156"/>
      <c r="AU40" s="155">
        <f t="shared" si="7"/>
        <v>0</v>
      </c>
      <c r="AV40" s="210"/>
    </row>
    <row r="41" spans="1:48" ht="14.25" thickBot="1">
      <c r="A41" s="207">
        <f>RANK(AV41,$AV$5:$AV$44)</f>
        <v>5</v>
      </c>
      <c r="B41" s="122">
        <f t="shared" si="0"/>
        <v>9</v>
      </c>
      <c r="C41" s="185" t="s">
        <v>108</v>
      </c>
      <c r="D41" s="122" t="s">
        <v>148</v>
      </c>
      <c r="E41" s="138"/>
      <c r="F41" s="104"/>
      <c r="G41" s="106"/>
      <c r="H41" s="10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4">
        <v>1</v>
      </c>
      <c r="AA41" s="106"/>
      <c r="AB41" s="105"/>
      <c r="AC41" s="106"/>
      <c r="AD41" s="105"/>
      <c r="AE41" s="106"/>
      <c r="AF41" s="105"/>
      <c r="AG41" s="106"/>
      <c r="AH41" s="105"/>
      <c r="AI41" s="106"/>
      <c r="AJ41" s="105"/>
      <c r="AK41" s="106"/>
      <c r="AL41" s="105"/>
      <c r="AM41" s="107"/>
      <c r="AN41" s="104">
        <f t="shared" si="1"/>
        <v>0</v>
      </c>
      <c r="AO41" s="106"/>
      <c r="AP41" s="107">
        <f t="shared" si="8"/>
        <v>0</v>
      </c>
      <c r="AQ41" s="140">
        <f t="shared" si="3"/>
        <v>100</v>
      </c>
      <c r="AR41" s="140">
        <f t="shared" si="5"/>
        <v>100</v>
      </c>
      <c r="AS41" s="140">
        <v>0.6</v>
      </c>
      <c r="AT41" s="143"/>
      <c r="AU41" s="140">
        <f t="shared" si="7"/>
        <v>60</v>
      </c>
      <c r="AV41" s="200">
        <f>SUM(AU41:AU44)</f>
        <v>240</v>
      </c>
    </row>
    <row r="42" spans="1:48" ht="14.25" thickBot="1">
      <c r="A42" s="207"/>
      <c r="B42" s="123">
        <f t="shared" si="0"/>
        <v>6</v>
      </c>
      <c r="C42" s="185"/>
      <c r="D42" s="123" t="s">
        <v>149</v>
      </c>
      <c r="E42" s="137"/>
      <c r="F42" s="111">
        <v>1</v>
      </c>
      <c r="G42" s="108"/>
      <c r="H42" s="112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1"/>
      <c r="Z42" s="111">
        <v>1</v>
      </c>
      <c r="AA42" s="108"/>
      <c r="AB42" s="112"/>
      <c r="AC42" s="108"/>
      <c r="AD42" s="112"/>
      <c r="AE42" s="108"/>
      <c r="AF42" s="112"/>
      <c r="AG42" s="108"/>
      <c r="AH42" s="112"/>
      <c r="AI42" s="108"/>
      <c r="AJ42" s="112"/>
      <c r="AK42" s="108"/>
      <c r="AL42" s="112"/>
      <c r="AM42" s="101"/>
      <c r="AN42" s="111">
        <f t="shared" si="1"/>
        <v>200</v>
      </c>
      <c r="AO42" s="108">
        <v>1</v>
      </c>
      <c r="AP42" s="101">
        <f t="shared" si="8"/>
        <v>200</v>
      </c>
      <c r="AQ42" s="141">
        <f t="shared" si="3"/>
        <v>100</v>
      </c>
      <c r="AR42" s="141">
        <f t="shared" si="5"/>
        <v>300</v>
      </c>
      <c r="AS42" s="141">
        <v>0.6</v>
      </c>
      <c r="AT42" s="144"/>
      <c r="AU42" s="141">
        <f t="shared" si="7"/>
        <v>180</v>
      </c>
      <c r="AV42" s="201"/>
    </row>
    <row r="43" spans="1:48" ht="14.25" thickBot="1">
      <c r="A43" s="207"/>
      <c r="B43" s="123">
        <f t="shared" si="0"/>
        <v>12</v>
      </c>
      <c r="C43" s="185"/>
      <c r="D43" s="123"/>
      <c r="E43" s="137"/>
      <c r="F43" s="111"/>
      <c r="G43" s="108"/>
      <c r="H43" s="112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1"/>
      <c r="Z43" s="111"/>
      <c r="AA43" s="108"/>
      <c r="AB43" s="112"/>
      <c r="AC43" s="108"/>
      <c r="AD43" s="112"/>
      <c r="AE43" s="108"/>
      <c r="AF43" s="112"/>
      <c r="AG43" s="108"/>
      <c r="AH43" s="112"/>
      <c r="AI43" s="108"/>
      <c r="AJ43" s="112"/>
      <c r="AK43" s="108"/>
      <c r="AL43" s="112"/>
      <c r="AM43" s="101"/>
      <c r="AN43" s="111">
        <f t="shared" si="1"/>
        <v>0</v>
      </c>
      <c r="AO43" s="108"/>
      <c r="AP43" s="101">
        <f t="shared" si="8"/>
        <v>0</v>
      </c>
      <c r="AQ43" s="141">
        <f t="shared" si="3"/>
        <v>0</v>
      </c>
      <c r="AR43" s="141">
        <f t="shared" si="5"/>
        <v>0</v>
      </c>
      <c r="AS43" s="141"/>
      <c r="AT43" s="144"/>
      <c r="AU43" s="168">
        <f t="shared" si="7"/>
        <v>0</v>
      </c>
      <c r="AV43" s="201"/>
    </row>
    <row r="44" spans="1:48" ht="14.25" thickBot="1">
      <c r="A44" s="207"/>
      <c r="B44" s="124">
        <f t="shared" si="0"/>
        <v>12</v>
      </c>
      <c r="C44" s="185"/>
      <c r="D44" s="124"/>
      <c r="E44" s="137"/>
      <c r="F44" s="111"/>
      <c r="G44" s="108"/>
      <c r="H44" s="112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1"/>
      <c r="Z44" s="111"/>
      <c r="AA44" s="108"/>
      <c r="AB44" s="112"/>
      <c r="AC44" s="108"/>
      <c r="AD44" s="112"/>
      <c r="AE44" s="108"/>
      <c r="AF44" s="112"/>
      <c r="AG44" s="108"/>
      <c r="AH44" s="112"/>
      <c r="AI44" s="108"/>
      <c r="AJ44" s="112"/>
      <c r="AK44" s="108"/>
      <c r="AL44" s="112"/>
      <c r="AM44" s="101"/>
      <c r="AN44" s="145">
        <f t="shared" si="1"/>
        <v>0</v>
      </c>
      <c r="AO44" s="146"/>
      <c r="AP44" s="147">
        <f t="shared" si="8"/>
        <v>0</v>
      </c>
      <c r="AQ44" s="141">
        <f t="shared" si="3"/>
        <v>0</v>
      </c>
      <c r="AR44" s="141">
        <f t="shared" si="5"/>
        <v>0</v>
      </c>
      <c r="AS44" s="141"/>
      <c r="AT44" s="144"/>
      <c r="AU44" s="141">
        <f t="shared" si="7"/>
        <v>0</v>
      </c>
      <c r="AV44" s="202"/>
    </row>
    <row r="46" spans="1:48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mergeCells count="30">
    <mergeCell ref="A13:A16"/>
    <mergeCell ref="C13:C16"/>
    <mergeCell ref="AV13:AV16"/>
    <mergeCell ref="A5:A8"/>
    <mergeCell ref="C5:C8"/>
    <mergeCell ref="AV5:AV8"/>
    <mergeCell ref="A9:A12"/>
    <mergeCell ref="C9:C12"/>
    <mergeCell ref="AV9:AV12"/>
    <mergeCell ref="A17:A20"/>
    <mergeCell ref="C17:C20"/>
    <mergeCell ref="AV17:AV20"/>
    <mergeCell ref="A21:A24"/>
    <mergeCell ref="C21:C24"/>
    <mergeCell ref="AV21:AV24"/>
    <mergeCell ref="A25:A28"/>
    <mergeCell ref="C25:C28"/>
    <mergeCell ref="AV25:AV28"/>
    <mergeCell ref="A29:A32"/>
    <mergeCell ref="C29:C32"/>
    <mergeCell ref="AV29:AV32"/>
    <mergeCell ref="A41:A44"/>
    <mergeCell ref="C41:C44"/>
    <mergeCell ref="AV41:AV44"/>
    <mergeCell ref="A33:A36"/>
    <mergeCell ref="C33:C36"/>
    <mergeCell ref="AV33:AV36"/>
    <mergeCell ref="A37:A40"/>
    <mergeCell ref="C37:C40"/>
    <mergeCell ref="AV37:AV4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V4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.25" customWidth="1"/>
    <col min="2" max="2" width="8" customWidth="1"/>
    <col min="3" max="3" width="10.625" customWidth="1"/>
    <col min="4" max="4" width="13.375" customWidth="1"/>
    <col min="6" max="6" width="4.875" customWidth="1"/>
    <col min="7" max="7" width="4.75" customWidth="1"/>
    <col min="8" max="10" width="4.5" customWidth="1"/>
    <col min="11" max="11" width="4.25" customWidth="1"/>
    <col min="12" max="12" width="4.5" customWidth="1"/>
    <col min="13" max="13" width="4.375" customWidth="1"/>
    <col min="14" max="14" width="4.5" customWidth="1"/>
    <col min="15" max="16" width="4.625" customWidth="1"/>
    <col min="17" max="17" width="4.75" customWidth="1"/>
    <col min="18" max="18" width="5" customWidth="1"/>
    <col min="19" max="19" width="4.875" customWidth="1"/>
    <col min="20" max="20" width="4.75" customWidth="1"/>
    <col min="21" max="21" width="5" customWidth="1"/>
    <col min="22" max="22" width="4.875" customWidth="1"/>
    <col min="23" max="24" width="4.75" customWidth="1"/>
    <col min="25" max="25" width="5" customWidth="1"/>
    <col min="26" max="26" width="6.75" customWidth="1"/>
    <col min="27" max="29" width="7.25" customWidth="1"/>
    <col min="30" max="30" width="7.375" customWidth="1"/>
    <col min="31" max="32" width="6.625" customWidth="1"/>
    <col min="33" max="33" width="7.125" customWidth="1"/>
    <col min="34" max="34" width="6.5" customWidth="1"/>
    <col min="35" max="35" width="6.375" customWidth="1"/>
    <col min="36" max="37" width="6.625" customWidth="1"/>
    <col min="38" max="38" width="6.5" customWidth="1"/>
    <col min="39" max="40" width="6.625" customWidth="1"/>
    <col min="45" max="46" width="9.125" customWidth="1"/>
    <col min="48" max="48" width="9.625" customWidth="1"/>
  </cols>
  <sheetData>
    <row r="3" spans="1:48" ht="14.25" thickBot="1">
      <c r="AO3" t="s">
        <v>80</v>
      </c>
      <c r="AS3" t="s">
        <v>57</v>
      </c>
    </row>
    <row r="4" spans="1:48" ht="14.25" thickBot="1">
      <c r="A4" s="182" t="s">
        <v>157</v>
      </c>
      <c r="B4" s="182" t="s">
        <v>156</v>
      </c>
      <c r="C4" s="21" t="s">
        <v>0</v>
      </c>
      <c r="D4" s="25" t="s">
        <v>1</v>
      </c>
      <c r="E4" s="129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67" t="s">
        <v>11</v>
      </c>
      <c r="AO4" s="68" t="s">
        <v>51</v>
      </c>
      <c r="AP4" s="66" t="s">
        <v>52</v>
      </c>
      <c r="AQ4" s="130" t="s">
        <v>54</v>
      </c>
      <c r="AR4" s="130" t="s">
        <v>55</v>
      </c>
      <c r="AS4" s="130" t="s">
        <v>58</v>
      </c>
      <c r="AT4" s="130" t="s">
        <v>13</v>
      </c>
      <c r="AU4" s="130" t="s">
        <v>56</v>
      </c>
      <c r="AV4" s="130" t="s">
        <v>15</v>
      </c>
    </row>
    <row r="5" spans="1:48" ht="14.25" thickBot="1">
      <c r="A5" s="194">
        <f>RANK(AV5,$AV$5:$AV$44)</f>
        <v>2</v>
      </c>
      <c r="B5" s="60">
        <f t="shared" ref="B5:B44" si="0">RANK(AU5,AU$5:AU$44)</f>
        <v>8</v>
      </c>
      <c r="C5" s="197" t="s">
        <v>5</v>
      </c>
      <c r="D5" s="55" t="s">
        <v>96</v>
      </c>
      <c r="E5" s="38"/>
      <c r="F5" s="6">
        <v>1</v>
      </c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"/>
      <c r="AA5" s="7">
        <v>1</v>
      </c>
      <c r="AB5" s="7"/>
      <c r="AC5" s="7"/>
      <c r="AD5" s="43"/>
      <c r="AE5" s="7"/>
      <c r="AF5" s="43"/>
      <c r="AG5" s="7"/>
      <c r="AH5" s="43"/>
      <c r="AI5" s="7"/>
      <c r="AJ5" s="43"/>
      <c r="AK5" s="7"/>
      <c r="AL5" s="43"/>
      <c r="AM5" s="8"/>
      <c r="AN5" s="6">
        <f t="shared" ref="AN5:AN44" si="1">$F$46*F5+$G$46*G5+$H$46*H5+$I$46*I5+$J$46*J5+$K$46*K5+$L$46*L5+$M$46*M5+$N$46*N5+$O$46*O5+$P$46*P5+$Q$46*Q5+$R$46*R5+$S$46*S5+$T$46*T5+$U$46*U5+$V$46*V5+$W$46*W5+$X$46*X5+$Y$46*Y5</f>
        <v>200</v>
      </c>
      <c r="AO5" s="7">
        <v>1</v>
      </c>
      <c r="AP5" s="8">
        <f t="shared" ref="AP5:AP29" si="2">AO5*AN5</f>
        <v>200</v>
      </c>
      <c r="AQ5" s="46">
        <f t="shared" ref="AQ5:AQ44" si="3">$Z$46*Z5+$AA$46*AA5+$AB$46*AB5+$AC$46*AC5+$AD$46*AD5+$AE$46*AE5+$AF$46*AF5+$AG$46*AG5+$AH$46*AH5+$AI$46*AI5+$AJ$46*AJ5+$AK$46*AK5+$AL$46*AL5+$AM$46*AM5</f>
        <v>200</v>
      </c>
      <c r="AR5" s="46">
        <f>AP5+AQ5</f>
        <v>400</v>
      </c>
      <c r="AS5" s="46">
        <v>1</v>
      </c>
      <c r="AT5" s="49">
        <v>0</v>
      </c>
      <c r="AU5" s="46">
        <f t="shared" ref="AU5:AU44" si="4">AR5*AS5-AT5</f>
        <v>400</v>
      </c>
      <c r="AV5" s="204">
        <f>SUM(AU5:AU8)</f>
        <v>2900</v>
      </c>
    </row>
    <row r="6" spans="1:48" ht="14.25" thickBot="1">
      <c r="A6" s="194"/>
      <c r="B6" s="61">
        <f t="shared" si="0"/>
        <v>14</v>
      </c>
      <c r="C6" s="197"/>
      <c r="D6" s="33" t="s">
        <v>98</v>
      </c>
      <c r="E6" s="37"/>
      <c r="F6" s="9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9">
        <v>1</v>
      </c>
      <c r="AA6" s="2"/>
      <c r="AB6" s="2"/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9">
        <f t="shared" si="1"/>
        <v>0</v>
      </c>
      <c r="AO6" s="2"/>
      <c r="AP6" s="10">
        <f t="shared" si="2"/>
        <v>0</v>
      </c>
      <c r="AQ6" s="47">
        <f t="shared" si="3"/>
        <v>100</v>
      </c>
      <c r="AR6" s="47">
        <f t="shared" ref="AR6:AR44" si="5">AP6+AQ6</f>
        <v>100</v>
      </c>
      <c r="AS6" s="47">
        <v>1</v>
      </c>
      <c r="AT6" s="50">
        <v>0</v>
      </c>
      <c r="AU6" s="47">
        <f t="shared" si="4"/>
        <v>100</v>
      </c>
      <c r="AV6" s="205"/>
    </row>
    <row r="7" spans="1:48" ht="14.25" thickBot="1">
      <c r="A7" s="194"/>
      <c r="B7" s="61">
        <f t="shared" si="0"/>
        <v>2</v>
      </c>
      <c r="C7" s="197"/>
      <c r="D7" s="56" t="s">
        <v>99</v>
      </c>
      <c r="E7" s="37"/>
      <c r="F7" s="9">
        <v>1</v>
      </c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/>
      <c r="Z7" s="9"/>
      <c r="AA7" s="2"/>
      <c r="AB7" s="2"/>
      <c r="AC7" s="2"/>
      <c r="AD7" s="27"/>
      <c r="AE7" s="2"/>
      <c r="AF7" s="27">
        <v>1</v>
      </c>
      <c r="AG7" s="2"/>
      <c r="AH7" s="27"/>
      <c r="AI7" s="2"/>
      <c r="AJ7" s="27"/>
      <c r="AK7" s="2"/>
      <c r="AL7" s="27"/>
      <c r="AM7" s="10"/>
      <c r="AN7" s="9">
        <f t="shared" si="1"/>
        <v>200</v>
      </c>
      <c r="AO7" s="2">
        <v>1</v>
      </c>
      <c r="AP7" s="10">
        <f t="shared" si="2"/>
        <v>200</v>
      </c>
      <c r="AQ7" s="47">
        <f t="shared" si="3"/>
        <v>2200</v>
      </c>
      <c r="AR7" s="47">
        <f t="shared" si="5"/>
        <v>2400</v>
      </c>
      <c r="AS7" s="47">
        <v>1</v>
      </c>
      <c r="AT7" s="50">
        <v>0</v>
      </c>
      <c r="AU7" s="47">
        <f t="shared" si="4"/>
        <v>2400</v>
      </c>
      <c r="AV7" s="205"/>
    </row>
    <row r="8" spans="1:48" ht="14.25" thickBot="1">
      <c r="A8" s="194"/>
      <c r="B8" s="62">
        <f t="shared" si="0"/>
        <v>18</v>
      </c>
      <c r="C8" s="197"/>
      <c r="D8" s="56"/>
      <c r="E8" s="57"/>
      <c r="F8" s="58"/>
      <c r="G8" s="59"/>
      <c r="H8" s="3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28">
        <f t="shared" si="1"/>
        <v>0</v>
      </c>
      <c r="AO8" s="29"/>
      <c r="AP8" s="30">
        <f t="shared" si="2"/>
        <v>0</v>
      </c>
      <c r="AQ8" s="48">
        <f t="shared" si="3"/>
        <v>0</v>
      </c>
      <c r="AR8" s="48">
        <f t="shared" si="5"/>
        <v>0</v>
      </c>
      <c r="AS8" s="48"/>
      <c r="AT8" s="51"/>
      <c r="AU8" s="48">
        <f t="shared" si="4"/>
        <v>0</v>
      </c>
      <c r="AV8" s="206"/>
    </row>
    <row r="9" spans="1:48" ht="14.25" thickBot="1">
      <c r="A9" s="212">
        <f>RANK(AV9,$AV$5:$AV$44)</f>
        <v>10</v>
      </c>
      <c r="B9" s="122">
        <f t="shared" si="0"/>
        <v>18</v>
      </c>
      <c r="C9" s="198" t="s">
        <v>6</v>
      </c>
      <c r="D9" s="102"/>
      <c r="E9" s="136"/>
      <c r="F9" s="164"/>
      <c r="G9" s="109"/>
      <c r="H9" s="16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66"/>
      <c r="Z9" s="164"/>
      <c r="AA9" s="109"/>
      <c r="AB9" s="109"/>
      <c r="AC9" s="109"/>
      <c r="AD9" s="165"/>
      <c r="AE9" s="109"/>
      <c r="AF9" s="165"/>
      <c r="AG9" s="109"/>
      <c r="AH9" s="165"/>
      <c r="AI9" s="109"/>
      <c r="AJ9" s="165"/>
      <c r="AK9" s="109"/>
      <c r="AL9" s="165"/>
      <c r="AM9" s="166"/>
      <c r="AN9" s="104">
        <f t="shared" si="1"/>
        <v>0</v>
      </c>
      <c r="AO9" s="106"/>
      <c r="AP9" s="107">
        <f t="shared" si="2"/>
        <v>0</v>
      </c>
      <c r="AQ9" s="168">
        <f t="shared" si="3"/>
        <v>0</v>
      </c>
      <c r="AR9" s="168">
        <f t="shared" si="5"/>
        <v>0</v>
      </c>
      <c r="AS9" s="168"/>
      <c r="AT9" s="169"/>
      <c r="AU9" s="168">
        <f t="shared" si="4"/>
        <v>0</v>
      </c>
      <c r="AV9" s="200">
        <f>SUM(AU9:AU12)</f>
        <v>0</v>
      </c>
    </row>
    <row r="10" spans="1:48" ht="14.25" thickBot="1">
      <c r="A10" s="212"/>
      <c r="B10" s="123">
        <f t="shared" si="0"/>
        <v>18</v>
      </c>
      <c r="C10" s="199"/>
      <c r="D10" s="113"/>
      <c r="E10" s="137"/>
      <c r="F10" s="111"/>
      <c r="G10" s="108"/>
      <c r="H10" s="112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1"/>
      <c r="Z10" s="111"/>
      <c r="AA10" s="108"/>
      <c r="AB10" s="108"/>
      <c r="AC10" s="108"/>
      <c r="AD10" s="112"/>
      <c r="AE10" s="108"/>
      <c r="AF10" s="112"/>
      <c r="AG10" s="108"/>
      <c r="AH10" s="112"/>
      <c r="AI10" s="108"/>
      <c r="AJ10" s="112"/>
      <c r="AK10" s="108"/>
      <c r="AL10" s="112"/>
      <c r="AM10" s="101"/>
      <c r="AN10" s="111">
        <f t="shared" si="1"/>
        <v>0</v>
      </c>
      <c r="AO10" s="108"/>
      <c r="AP10" s="101">
        <f t="shared" si="2"/>
        <v>0</v>
      </c>
      <c r="AQ10" s="141">
        <f t="shared" si="3"/>
        <v>0</v>
      </c>
      <c r="AR10" s="141">
        <f t="shared" si="5"/>
        <v>0</v>
      </c>
      <c r="AS10" s="141"/>
      <c r="AT10" s="144"/>
      <c r="AU10" s="141">
        <f t="shared" si="4"/>
        <v>0</v>
      </c>
      <c r="AV10" s="201"/>
    </row>
    <row r="11" spans="1:48" ht="14.25" thickBot="1">
      <c r="A11" s="212"/>
      <c r="B11" s="123">
        <f t="shared" si="0"/>
        <v>18</v>
      </c>
      <c r="C11" s="199"/>
      <c r="D11" s="113"/>
      <c r="E11" s="137"/>
      <c r="F11" s="111"/>
      <c r="G11" s="108"/>
      <c r="H11" s="112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1"/>
      <c r="Z11" s="111"/>
      <c r="AA11" s="108"/>
      <c r="AB11" s="108"/>
      <c r="AC11" s="108"/>
      <c r="AD11" s="112"/>
      <c r="AE11" s="108"/>
      <c r="AF11" s="112"/>
      <c r="AG11" s="108"/>
      <c r="AH11" s="112"/>
      <c r="AI11" s="108"/>
      <c r="AJ11" s="112"/>
      <c r="AK11" s="108"/>
      <c r="AL11" s="112"/>
      <c r="AM11" s="101"/>
      <c r="AN11" s="111">
        <f t="shared" si="1"/>
        <v>0</v>
      </c>
      <c r="AO11" s="108"/>
      <c r="AP11" s="101">
        <f t="shared" si="2"/>
        <v>0</v>
      </c>
      <c r="AQ11" s="141">
        <f t="shared" si="3"/>
        <v>0</v>
      </c>
      <c r="AR11" s="141">
        <f t="shared" si="5"/>
        <v>0</v>
      </c>
      <c r="AS11" s="141"/>
      <c r="AT11" s="144"/>
      <c r="AU11" s="141">
        <f t="shared" si="4"/>
        <v>0</v>
      </c>
      <c r="AV11" s="201"/>
    </row>
    <row r="12" spans="1:48" ht="14.25" thickBot="1">
      <c r="A12" s="212"/>
      <c r="B12" s="125">
        <f t="shared" si="0"/>
        <v>18</v>
      </c>
      <c r="C12" s="199"/>
      <c r="D12" s="115"/>
      <c r="E12" s="137"/>
      <c r="F12" s="111"/>
      <c r="G12" s="108"/>
      <c r="H12" s="112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1"/>
      <c r="Z12" s="111"/>
      <c r="AA12" s="108"/>
      <c r="AB12" s="108"/>
      <c r="AC12" s="108"/>
      <c r="AD12" s="112"/>
      <c r="AE12" s="108"/>
      <c r="AF12" s="112"/>
      <c r="AG12" s="108"/>
      <c r="AH12" s="112"/>
      <c r="AI12" s="108"/>
      <c r="AJ12" s="112"/>
      <c r="AK12" s="108"/>
      <c r="AL12" s="112"/>
      <c r="AM12" s="101"/>
      <c r="AN12" s="145">
        <f t="shared" si="1"/>
        <v>0</v>
      </c>
      <c r="AO12" s="146"/>
      <c r="AP12" s="147">
        <f t="shared" si="2"/>
        <v>0</v>
      </c>
      <c r="AQ12" s="141">
        <f t="shared" si="3"/>
        <v>0</v>
      </c>
      <c r="AR12" s="141">
        <f t="shared" si="5"/>
        <v>0</v>
      </c>
      <c r="AS12" s="141"/>
      <c r="AT12" s="144"/>
      <c r="AU12" s="141">
        <f t="shared" si="4"/>
        <v>0</v>
      </c>
      <c r="AV12" s="202"/>
    </row>
    <row r="13" spans="1:48" ht="14.25" thickBot="1">
      <c r="A13" s="194">
        <f>RANK(AV13,$AV$5:$AV$44)</f>
        <v>9</v>
      </c>
      <c r="B13" s="60">
        <f t="shared" si="0"/>
        <v>15</v>
      </c>
      <c r="C13" s="197" t="s">
        <v>107</v>
      </c>
      <c r="D13" s="60" t="s">
        <v>150</v>
      </c>
      <c r="E13" s="38"/>
      <c r="F13" s="6"/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>
        <v>1</v>
      </c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0</v>
      </c>
      <c r="AO13" s="7"/>
      <c r="AP13" s="8">
        <f t="shared" si="2"/>
        <v>0</v>
      </c>
      <c r="AQ13" s="46">
        <f t="shared" si="3"/>
        <v>100</v>
      </c>
      <c r="AR13" s="46">
        <f t="shared" si="5"/>
        <v>100</v>
      </c>
      <c r="AS13" s="46">
        <v>0.6</v>
      </c>
      <c r="AT13" s="49">
        <v>0</v>
      </c>
      <c r="AU13" s="46">
        <f t="shared" si="4"/>
        <v>60</v>
      </c>
      <c r="AV13" s="204">
        <f>SUM(AU13:AU16)</f>
        <v>120</v>
      </c>
    </row>
    <row r="14" spans="1:48" ht="14.25" thickBot="1">
      <c r="A14" s="194"/>
      <c r="B14" s="61">
        <f t="shared" si="0"/>
        <v>15</v>
      </c>
      <c r="C14" s="197"/>
      <c r="D14" s="61" t="s">
        <v>151</v>
      </c>
      <c r="E14" s="37"/>
      <c r="F14" s="9"/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>
        <v>1</v>
      </c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0</v>
      </c>
      <c r="AO14" s="2"/>
      <c r="AP14" s="10">
        <f t="shared" si="2"/>
        <v>0</v>
      </c>
      <c r="AQ14" s="47">
        <f t="shared" si="3"/>
        <v>100</v>
      </c>
      <c r="AR14" s="47">
        <f t="shared" si="5"/>
        <v>100</v>
      </c>
      <c r="AS14" s="47">
        <v>0.6</v>
      </c>
      <c r="AT14" s="50">
        <v>0</v>
      </c>
      <c r="AU14" s="47">
        <f t="shared" si="4"/>
        <v>60</v>
      </c>
      <c r="AV14" s="205"/>
    </row>
    <row r="15" spans="1:48" ht="14.25" thickBot="1">
      <c r="A15" s="194"/>
      <c r="B15" s="61">
        <f t="shared" si="0"/>
        <v>18</v>
      </c>
      <c r="C15" s="197"/>
      <c r="D15" s="61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47">
        <f t="shared" si="4"/>
        <v>0</v>
      </c>
      <c r="AV15" s="205"/>
    </row>
    <row r="16" spans="1:48" ht="14.25" thickBot="1">
      <c r="A16" s="194"/>
      <c r="B16" s="63">
        <f t="shared" si="0"/>
        <v>18</v>
      </c>
      <c r="C16" s="197"/>
      <c r="D16" s="62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48">
        <f t="shared" si="4"/>
        <v>0</v>
      </c>
      <c r="AV16" s="206"/>
    </row>
    <row r="17" spans="1:48" ht="14.25" thickBot="1">
      <c r="A17" s="207">
        <f>RANK(AV17,$AV$5:$AV$44)</f>
        <v>1</v>
      </c>
      <c r="B17" s="173">
        <f t="shared" si="0"/>
        <v>1</v>
      </c>
      <c r="C17" s="185" t="s">
        <v>3</v>
      </c>
      <c r="D17" s="122" t="s">
        <v>76</v>
      </c>
      <c r="E17" s="138"/>
      <c r="F17" s="104"/>
      <c r="G17" s="106"/>
      <c r="H17" s="105"/>
      <c r="I17" s="106"/>
      <c r="J17" s="106">
        <v>1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104"/>
      <c r="AA17" s="106"/>
      <c r="AB17" s="106"/>
      <c r="AC17" s="106"/>
      <c r="AD17" s="105"/>
      <c r="AE17" s="106">
        <v>1</v>
      </c>
      <c r="AF17" s="105"/>
      <c r="AG17" s="106"/>
      <c r="AH17" s="105"/>
      <c r="AI17" s="106"/>
      <c r="AJ17" s="105"/>
      <c r="AK17" s="106"/>
      <c r="AL17" s="105"/>
      <c r="AM17" s="107"/>
      <c r="AN17" s="104">
        <f t="shared" si="1"/>
        <v>2100</v>
      </c>
      <c r="AO17" s="106">
        <v>0.5</v>
      </c>
      <c r="AP17" s="107">
        <f t="shared" si="2"/>
        <v>1050</v>
      </c>
      <c r="AQ17" s="140">
        <f t="shared" si="3"/>
        <v>1600</v>
      </c>
      <c r="AR17" s="140">
        <f t="shared" si="5"/>
        <v>2650</v>
      </c>
      <c r="AS17" s="140">
        <v>1</v>
      </c>
      <c r="AT17" s="143">
        <v>0</v>
      </c>
      <c r="AU17" s="140">
        <f t="shared" si="4"/>
        <v>2650</v>
      </c>
      <c r="AV17" s="200">
        <f>SUM(AU17:AU20)</f>
        <v>3150</v>
      </c>
    </row>
    <row r="18" spans="1:48" ht="14.25" thickBot="1">
      <c r="A18" s="207"/>
      <c r="B18" s="123">
        <f t="shared" si="0"/>
        <v>7</v>
      </c>
      <c r="C18" s="185"/>
      <c r="D18" s="123" t="s">
        <v>152</v>
      </c>
      <c r="E18" s="137"/>
      <c r="F18" s="111"/>
      <c r="G18" s="108"/>
      <c r="H18" s="112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1"/>
      <c r="Z18" s="111">
        <v>1</v>
      </c>
      <c r="AA18" s="108"/>
      <c r="AB18" s="108">
        <v>1</v>
      </c>
      <c r="AC18" s="108"/>
      <c r="AD18" s="112"/>
      <c r="AE18" s="108"/>
      <c r="AF18" s="112"/>
      <c r="AG18" s="108"/>
      <c r="AH18" s="112"/>
      <c r="AI18" s="108"/>
      <c r="AJ18" s="112"/>
      <c r="AK18" s="108"/>
      <c r="AL18" s="112"/>
      <c r="AM18" s="101"/>
      <c r="AN18" s="111">
        <f t="shared" si="1"/>
        <v>0</v>
      </c>
      <c r="AO18" s="108"/>
      <c r="AP18" s="101">
        <f t="shared" si="2"/>
        <v>0</v>
      </c>
      <c r="AQ18" s="141">
        <f t="shared" si="3"/>
        <v>500</v>
      </c>
      <c r="AR18" s="141">
        <f t="shared" si="5"/>
        <v>500</v>
      </c>
      <c r="AS18" s="141">
        <v>1</v>
      </c>
      <c r="AT18" s="144">
        <v>0</v>
      </c>
      <c r="AU18" s="141">
        <f t="shared" si="4"/>
        <v>500</v>
      </c>
      <c r="AV18" s="201"/>
    </row>
    <row r="19" spans="1:48" ht="14.25" thickBot="1">
      <c r="A19" s="207"/>
      <c r="B19" s="125">
        <f t="shared" si="0"/>
        <v>18</v>
      </c>
      <c r="C19" s="185"/>
      <c r="D19" s="123"/>
      <c r="E19" s="137"/>
      <c r="F19" s="111"/>
      <c r="G19" s="108"/>
      <c r="H19" s="112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1"/>
      <c r="Z19" s="111"/>
      <c r="AA19" s="108"/>
      <c r="AB19" s="108"/>
      <c r="AC19" s="108"/>
      <c r="AD19" s="112"/>
      <c r="AE19" s="108"/>
      <c r="AF19" s="112"/>
      <c r="AG19" s="108"/>
      <c r="AH19" s="112"/>
      <c r="AI19" s="108"/>
      <c r="AJ19" s="112"/>
      <c r="AK19" s="108"/>
      <c r="AL19" s="112"/>
      <c r="AM19" s="101"/>
      <c r="AN19" s="111">
        <f t="shared" si="1"/>
        <v>0</v>
      </c>
      <c r="AO19" s="108"/>
      <c r="AP19" s="101">
        <f t="shared" si="2"/>
        <v>0</v>
      </c>
      <c r="AQ19" s="141">
        <f t="shared" si="3"/>
        <v>0</v>
      </c>
      <c r="AR19" s="141">
        <f t="shared" si="5"/>
        <v>0</v>
      </c>
      <c r="AS19" s="141"/>
      <c r="AT19" s="144"/>
      <c r="AU19" s="141">
        <f t="shared" si="4"/>
        <v>0</v>
      </c>
      <c r="AV19" s="201"/>
    </row>
    <row r="20" spans="1:48" ht="14.25" thickBot="1">
      <c r="A20" s="207"/>
      <c r="B20" s="124">
        <f t="shared" si="0"/>
        <v>18</v>
      </c>
      <c r="C20" s="185"/>
      <c r="D20" s="124"/>
      <c r="E20" s="137"/>
      <c r="F20" s="111"/>
      <c r="G20" s="108"/>
      <c r="H20" s="112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1"/>
      <c r="Z20" s="111"/>
      <c r="AA20" s="108"/>
      <c r="AB20" s="108"/>
      <c r="AC20" s="108"/>
      <c r="AD20" s="112"/>
      <c r="AE20" s="108"/>
      <c r="AF20" s="112"/>
      <c r="AG20" s="108"/>
      <c r="AH20" s="112"/>
      <c r="AI20" s="108"/>
      <c r="AJ20" s="112"/>
      <c r="AK20" s="108"/>
      <c r="AL20" s="112"/>
      <c r="AM20" s="101"/>
      <c r="AN20" s="145">
        <f t="shared" si="1"/>
        <v>0</v>
      </c>
      <c r="AO20" s="146"/>
      <c r="AP20" s="147">
        <f t="shared" si="2"/>
        <v>0</v>
      </c>
      <c r="AQ20" s="141">
        <f t="shared" si="3"/>
        <v>0</v>
      </c>
      <c r="AR20" s="141">
        <f t="shared" si="5"/>
        <v>0</v>
      </c>
      <c r="AS20" s="141"/>
      <c r="AT20" s="144"/>
      <c r="AU20" s="141">
        <f t="shared" si="4"/>
        <v>0</v>
      </c>
      <c r="AV20" s="202"/>
    </row>
    <row r="21" spans="1:48" ht="14.25" thickBot="1">
      <c r="A21" s="186">
        <f>RANK(AV21,$AV$5:$AV$44)</f>
        <v>3</v>
      </c>
      <c r="B21" s="60">
        <f t="shared" si="0"/>
        <v>3</v>
      </c>
      <c r="C21" s="203" t="s">
        <v>4</v>
      </c>
      <c r="D21" s="72" t="s">
        <v>153</v>
      </c>
      <c r="E21" s="148"/>
      <c r="F21" s="77"/>
      <c r="G21" s="78"/>
      <c r="H21" s="90">
        <v>1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149"/>
      <c r="Z21" s="77"/>
      <c r="AA21" s="78"/>
      <c r="AB21" s="78"/>
      <c r="AC21" s="78"/>
      <c r="AD21" s="90"/>
      <c r="AE21" s="78">
        <v>1</v>
      </c>
      <c r="AF21" s="90"/>
      <c r="AG21" s="78"/>
      <c r="AH21" s="90"/>
      <c r="AI21" s="78"/>
      <c r="AJ21" s="90"/>
      <c r="AK21" s="78"/>
      <c r="AL21" s="90"/>
      <c r="AM21" s="149"/>
      <c r="AN21" s="150">
        <f t="shared" si="1"/>
        <v>1000</v>
      </c>
      <c r="AO21" s="99">
        <v>0.5</v>
      </c>
      <c r="AP21" s="151">
        <f t="shared" si="2"/>
        <v>500</v>
      </c>
      <c r="AQ21" s="152">
        <f t="shared" si="3"/>
        <v>1600</v>
      </c>
      <c r="AR21" s="152">
        <f t="shared" si="5"/>
        <v>2100</v>
      </c>
      <c r="AS21" s="152">
        <v>1</v>
      </c>
      <c r="AT21" s="153">
        <v>0</v>
      </c>
      <c r="AU21" s="46">
        <f t="shared" si="4"/>
        <v>2100</v>
      </c>
      <c r="AV21" s="204">
        <f>SUM(AU21:AU24)</f>
        <v>2500</v>
      </c>
    </row>
    <row r="22" spans="1:48" ht="14.25" thickBot="1">
      <c r="A22" s="186"/>
      <c r="B22" s="61">
        <f t="shared" si="0"/>
        <v>8</v>
      </c>
      <c r="C22" s="203"/>
      <c r="D22" s="73" t="s">
        <v>154</v>
      </c>
      <c r="E22" s="135"/>
      <c r="F22" s="82">
        <v>1</v>
      </c>
      <c r="G22" s="79"/>
      <c r="H22" s="91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4"/>
      <c r="Z22" s="82"/>
      <c r="AA22" s="79">
        <v>1</v>
      </c>
      <c r="AB22" s="79"/>
      <c r="AC22" s="79"/>
      <c r="AD22" s="91"/>
      <c r="AE22" s="79"/>
      <c r="AF22" s="91"/>
      <c r="AG22" s="79"/>
      <c r="AH22" s="91"/>
      <c r="AI22" s="79"/>
      <c r="AJ22" s="91"/>
      <c r="AK22" s="79"/>
      <c r="AL22" s="91"/>
      <c r="AM22" s="154"/>
      <c r="AN22" s="82">
        <f t="shared" si="1"/>
        <v>200</v>
      </c>
      <c r="AO22" s="79">
        <v>1</v>
      </c>
      <c r="AP22" s="154">
        <f t="shared" si="2"/>
        <v>200</v>
      </c>
      <c r="AQ22" s="155">
        <f t="shared" si="3"/>
        <v>200</v>
      </c>
      <c r="AR22" s="155">
        <f t="shared" si="5"/>
        <v>400</v>
      </c>
      <c r="AS22" s="155">
        <v>1</v>
      </c>
      <c r="AT22" s="156">
        <v>0</v>
      </c>
      <c r="AU22" s="47">
        <f t="shared" si="4"/>
        <v>400</v>
      </c>
      <c r="AV22" s="205"/>
    </row>
    <row r="23" spans="1:48" ht="14.25" thickBot="1">
      <c r="A23" s="186"/>
      <c r="B23" s="61">
        <f t="shared" si="0"/>
        <v>18</v>
      </c>
      <c r="C23" s="203"/>
      <c r="D23" s="73"/>
      <c r="E23" s="135"/>
      <c r="F23" s="82"/>
      <c r="G23" s="79"/>
      <c r="H23" s="91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54"/>
      <c r="Z23" s="82"/>
      <c r="AA23" s="79"/>
      <c r="AB23" s="79"/>
      <c r="AC23" s="79"/>
      <c r="AD23" s="91"/>
      <c r="AE23" s="79"/>
      <c r="AF23" s="91"/>
      <c r="AG23" s="79"/>
      <c r="AH23" s="91"/>
      <c r="AI23" s="79"/>
      <c r="AJ23" s="91"/>
      <c r="AK23" s="79"/>
      <c r="AL23" s="91"/>
      <c r="AM23" s="154"/>
      <c r="AN23" s="82">
        <f t="shared" si="1"/>
        <v>0</v>
      </c>
      <c r="AO23" s="79"/>
      <c r="AP23" s="154">
        <f t="shared" si="2"/>
        <v>0</v>
      </c>
      <c r="AQ23" s="155">
        <f t="shared" si="3"/>
        <v>0</v>
      </c>
      <c r="AR23" s="155">
        <f t="shared" si="5"/>
        <v>0</v>
      </c>
      <c r="AS23" s="155"/>
      <c r="AT23" s="156"/>
      <c r="AU23" s="47">
        <f t="shared" si="4"/>
        <v>0</v>
      </c>
      <c r="AV23" s="205"/>
    </row>
    <row r="24" spans="1:48" ht="14.25" thickBot="1">
      <c r="A24" s="186"/>
      <c r="B24" s="62">
        <f t="shared" si="0"/>
        <v>18</v>
      </c>
      <c r="C24" s="203"/>
      <c r="D24" s="74"/>
      <c r="E24" s="135"/>
      <c r="F24" s="82"/>
      <c r="G24" s="79"/>
      <c r="H24" s="91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54"/>
      <c r="Z24" s="82"/>
      <c r="AA24" s="79"/>
      <c r="AB24" s="79"/>
      <c r="AC24" s="79"/>
      <c r="AD24" s="91"/>
      <c r="AE24" s="79"/>
      <c r="AF24" s="91"/>
      <c r="AG24" s="79"/>
      <c r="AH24" s="91"/>
      <c r="AI24" s="79"/>
      <c r="AJ24" s="91"/>
      <c r="AK24" s="79"/>
      <c r="AL24" s="91"/>
      <c r="AM24" s="154"/>
      <c r="AN24" s="157">
        <f t="shared" si="1"/>
        <v>0</v>
      </c>
      <c r="AO24" s="158"/>
      <c r="AP24" s="159">
        <f t="shared" si="2"/>
        <v>0</v>
      </c>
      <c r="AQ24" s="155">
        <f t="shared" si="3"/>
        <v>0</v>
      </c>
      <c r="AR24" s="155">
        <f t="shared" si="5"/>
        <v>0</v>
      </c>
      <c r="AS24" s="155"/>
      <c r="AT24" s="156"/>
      <c r="AU24" s="54">
        <f t="shared" si="4"/>
        <v>0</v>
      </c>
      <c r="AV24" s="206"/>
    </row>
    <row r="25" spans="1:48" ht="14.25" thickBot="1">
      <c r="A25" s="207">
        <f>RANK(AV25,$AV$5:$AV$44)</f>
        <v>5</v>
      </c>
      <c r="B25" s="122">
        <f t="shared" si="0"/>
        <v>12</v>
      </c>
      <c r="C25" s="185" t="s">
        <v>7</v>
      </c>
      <c r="D25" s="122" t="s">
        <v>81</v>
      </c>
      <c r="E25" s="138"/>
      <c r="F25" s="104">
        <v>1</v>
      </c>
      <c r="G25" s="106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4">
        <v>1</v>
      </c>
      <c r="AA25" s="106"/>
      <c r="AB25" s="106"/>
      <c r="AC25" s="106"/>
      <c r="AD25" s="105"/>
      <c r="AE25" s="106"/>
      <c r="AF25" s="105"/>
      <c r="AG25" s="106"/>
      <c r="AH25" s="105"/>
      <c r="AI25" s="106"/>
      <c r="AJ25" s="105"/>
      <c r="AK25" s="106"/>
      <c r="AL25" s="105"/>
      <c r="AM25" s="107"/>
      <c r="AN25" s="104">
        <f t="shared" si="1"/>
        <v>200</v>
      </c>
      <c r="AO25" s="106">
        <v>1</v>
      </c>
      <c r="AP25" s="107">
        <f t="shared" si="2"/>
        <v>200</v>
      </c>
      <c r="AQ25" s="140">
        <f t="shared" si="3"/>
        <v>100</v>
      </c>
      <c r="AR25" s="140">
        <f t="shared" si="5"/>
        <v>300</v>
      </c>
      <c r="AS25" s="140">
        <v>1</v>
      </c>
      <c r="AT25" s="143">
        <v>0</v>
      </c>
      <c r="AU25" s="140">
        <f t="shared" si="4"/>
        <v>300</v>
      </c>
      <c r="AV25" s="200">
        <f>SUM(AU25:AU28)</f>
        <v>1200</v>
      </c>
    </row>
    <row r="26" spans="1:48" ht="14.25" thickBot="1">
      <c r="A26" s="207"/>
      <c r="B26" s="123">
        <f t="shared" si="0"/>
        <v>6</v>
      </c>
      <c r="C26" s="185"/>
      <c r="D26" s="123" t="s">
        <v>143</v>
      </c>
      <c r="E26" s="137"/>
      <c r="F26" s="111">
        <v>1</v>
      </c>
      <c r="G26" s="108"/>
      <c r="H26" s="112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1"/>
      <c r="Z26" s="111"/>
      <c r="AA26" s="108"/>
      <c r="AB26" s="108"/>
      <c r="AC26" s="108">
        <v>1</v>
      </c>
      <c r="AD26" s="112"/>
      <c r="AE26" s="108"/>
      <c r="AF26" s="112"/>
      <c r="AG26" s="108"/>
      <c r="AH26" s="112"/>
      <c r="AI26" s="108"/>
      <c r="AJ26" s="112"/>
      <c r="AK26" s="108"/>
      <c r="AL26" s="112"/>
      <c r="AM26" s="101"/>
      <c r="AN26" s="111">
        <f t="shared" si="1"/>
        <v>200</v>
      </c>
      <c r="AO26" s="108">
        <v>1</v>
      </c>
      <c r="AP26" s="101">
        <f t="shared" si="2"/>
        <v>200</v>
      </c>
      <c r="AQ26" s="141">
        <f t="shared" si="3"/>
        <v>700</v>
      </c>
      <c r="AR26" s="141">
        <f t="shared" si="5"/>
        <v>900</v>
      </c>
      <c r="AS26" s="141">
        <v>1</v>
      </c>
      <c r="AT26" s="144">
        <v>0</v>
      </c>
      <c r="AU26" s="168">
        <f t="shared" si="4"/>
        <v>900</v>
      </c>
      <c r="AV26" s="201"/>
    </row>
    <row r="27" spans="1:48" ht="14.25" thickBot="1">
      <c r="A27" s="207"/>
      <c r="B27" s="123">
        <f t="shared" si="0"/>
        <v>18</v>
      </c>
      <c r="C27" s="185"/>
      <c r="D27" s="123"/>
      <c r="E27" s="137"/>
      <c r="F27" s="111"/>
      <c r="G27" s="108"/>
      <c r="H27" s="112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1"/>
      <c r="Z27" s="111"/>
      <c r="AA27" s="108"/>
      <c r="AB27" s="108"/>
      <c r="AC27" s="108"/>
      <c r="AD27" s="112"/>
      <c r="AE27" s="108"/>
      <c r="AF27" s="112"/>
      <c r="AG27" s="108"/>
      <c r="AH27" s="112"/>
      <c r="AI27" s="108"/>
      <c r="AJ27" s="112"/>
      <c r="AK27" s="108"/>
      <c r="AL27" s="112"/>
      <c r="AM27" s="101"/>
      <c r="AN27" s="111">
        <f t="shared" si="1"/>
        <v>0</v>
      </c>
      <c r="AO27" s="108"/>
      <c r="AP27" s="101">
        <f t="shared" si="2"/>
        <v>0</v>
      </c>
      <c r="AQ27" s="141">
        <f t="shared" si="3"/>
        <v>0</v>
      </c>
      <c r="AR27" s="141">
        <f t="shared" si="5"/>
        <v>0</v>
      </c>
      <c r="AS27" s="141"/>
      <c r="AT27" s="144"/>
      <c r="AU27" s="168">
        <f t="shared" si="4"/>
        <v>0</v>
      </c>
      <c r="AV27" s="201"/>
    </row>
    <row r="28" spans="1:48" ht="14.25" thickBot="1">
      <c r="A28" s="207"/>
      <c r="B28" s="124">
        <f t="shared" si="0"/>
        <v>18</v>
      </c>
      <c r="C28" s="185"/>
      <c r="D28" s="124"/>
      <c r="E28" s="137"/>
      <c r="F28" s="111"/>
      <c r="G28" s="108"/>
      <c r="H28" s="112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1"/>
      <c r="Z28" s="111"/>
      <c r="AA28" s="108"/>
      <c r="AB28" s="108"/>
      <c r="AC28" s="108"/>
      <c r="AD28" s="112"/>
      <c r="AE28" s="108"/>
      <c r="AF28" s="112"/>
      <c r="AG28" s="108"/>
      <c r="AH28" s="112"/>
      <c r="AI28" s="108"/>
      <c r="AJ28" s="112"/>
      <c r="AK28" s="108"/>
      <c r="AL28" s="112"/>
      <c r="AM28" s="101"/>
      <c r="AN28" s="145">
        <f t="shared" si="1"/>
        <v>0</v>
      </c>
      <c r="AO28" s="146"/>
      <c r="AP28" s="147">
        <f t="shared" si="2"/>
        <v>0</v>
      </c>
      <c r="AQ28" s="141">
        <f t="shared" si="3"/>
        <v>0</v>
      </c>
      <c r="AR28" s="141">
        <f t="shared" si="5"/>
        <v>0</v>
      </c>
      <c r="AS28" s="141"/>
      <c r="AT28" s="144"/>
      <c r="AU28" s="141">
        <f t="shared" si="4"/>
        <v>0</v>
      </c>
      <c r="AV28" s="202"/>
    </row>
    <row r="29" spans="1:48" ht="14.25" thickBot="1">
      <c r="A29" s="186">
        <f>RANK(AV29,$AV$5:$AV$44)</f>
        <v>4</v>
      </c>
      <c r="B29" s="60">
        <f t="shared" si="0"/>
        <v>4</v>
      </c>
      <c r="C29" s="203" t="s">
        <v>8</v>
      </c>
      <c r="D29" s="89" t="s">
        <v>123</v>
      </c>
      <c r="E29" s="148"/>
      <c r="F29" s="77"/>
      <c r="G29" s="78"/>
      <c r="H29" s="90">
        <v>1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149"/>
      <c r="Z29" s="77"/>
      <c r="AA29" s="78"/>
      <c r="AB29" s="78"/>
      <c r="AC29" s="78"/>
      <c r="AD29" s="90"/>
      <c r="AE29" s="78"/>
      <c r="AF29" s="90">
        <v>1</v>
      </c>
      <c r="AG29" s="78"/>
      <c r="AH29" s="90"/>
      <c r="AI29" s="78"/>
      <c r="AJ29" s="90"/>
      <c r="AK29" s="78"/>
      <c r="AL29" s="90"/>
      <c r="AM29" s="149"/>
      <c r="AN29" s="150">
        <f t="shared" si="1"/>
        <v>1000</v>
      </c>
      <c r="AO29" s="99">
        <v>1</v>
      </c>
      <c r="AP29" s="151">
        <f t="shared" si="2"/>
        <v>1000</v>
      </c>
      <c r="AQ29" s="152">
        <f t="shared" si="3"/>
        <v>2200</v>
      </c>
      <c r="AR29" s="152">
        <f t="shared" si="5"/>
        <v>3200</v>
      </c>
      <c r="AS29" s="152">
        <v>0.6</v>
      </c>
      <c r="AT29" s="153">
        <v>0</v>
      </c>
      <c r="AU29" s="46">
        <f t="shared" si="4"/>
        <v>1920</v>
      </c>
      <c r="AV29" s="204">
        <f>SUM(AU29:AU32)</f>
        <v>1920</v>
      </c>
    </row>
    <row r="30" spans="1:48" ht="14.25" thickBot="1">
      <c r="A30" s="186"/>
      <c r="B30" s="61">
        <f t="shared" si="0"/>
        <v>18</v>
      </c>
      <c r="C30" s="203"/>
      <c r="D30" s="73"/>
      <c r="E30" s="135"/>
      <c r="F30" s="82"/>
      <c r="G30" s="79"/>
      <c r="H30" s="91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154"/>
      <c r="Z30" s="82"/>
      <c r="AA30" s="79"/>
      <c r="AB30" s="79"/>
      <c r="AC30" s="79"/>
      <c r="AD30" s="91"/>
      <c r="AE30" s="79"/>
      <c r="AF30" s="91"/>
      <c r="AG30" s="79"/>
      <c r="AH30" s="91"/>
      <c r="AI30" s="79"/>
      <c r="AJ30" s="91"/>
      <c r="AK30" s="79"/>
      <c r="AL30" s="91"/>
      <c r="AM30" s="154"/>
      <c r="AN30" s="82">
        <f t="shared" si="1"/>
        <v>0</v>
      </c>
      <c r="AO30" s="79"/>
      <c r="AP30" s="154">
        <f>AO30*AN30</f>
        <v>0</v>
      </c>
      <c r="AQ30" s="155">
        <f t="shared" si="3"/>
        <v>0</v>
      </c>
      <c r="AR30" s="155">
        <f t="shared" si="5"/>
        <v>0</v>
      </c>
      <c r="AS30" s="155"/>
      <c r="AT30" s="156"/>
      <c r="AU30" s="47">
        <f t="shared" si="4"/>
        <v>0</v>
      </c>
      <c r="AV30" s="205"/>
    </row>
    <row r="31" spans="1:48" ht="14.25" thickBot="1">
      <c r="A31" s="186"/>
      <c r="B31" s="61">
        <f t="shared" si="0"/>
        <v>18</v>
      </c>
      <c r="C31" s="203"/>
      <c r="D31" s="73"/>
      <c r="E31" s="135"/>
      <c r="F31" s="82"/>
      <c r="G31" s="79"/>
      <c r="H31" s="91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54"/>
      <c r="Z31" s="82"/>
      <c r="AA31" s="79"/>
      <c r="AB31" s="79"/>
      <c r="AC31" s="79"/>
      <c r="AD31" s="91"/>
      <c r="AE31" s="79"/>
      <c r="AF31" s="91"/>
      <c r="AG31" s="79"/>
      <c r="AH31" s="91"/>
      <c r="AI31" s="79"/>
      <c r="AJ31" s="91"/>
      <c r="AK31" s="79"/>
      <c r="AL31" s="91"/>
      <c r="AM31" s="154"/>
      <c r="AN31" s="82">
        <f t="shared" si="1"/>
        <v>0</v>
      </c>
      <c r="AO31" s="79"/>
      <c r="AP31" s="154">
        <f t="shared" ref="AP31:AP44" si="6">AO31*AN31</f>
        <v>0</v>
      </c>
      <c r="AQ31" s="155">
        <f t="shared" si="3"/>
        <v>0</v>
      </c>
      <c r="AR31" s="155">
        <f t="shared" si="5"/>
        <v>0</v>
      </c>
      <c r="AS31" s="155"/>
      <c r="AT31" s="156"/>
      <c r="AU31" s="47">
        <f t="shared" si="4"/>
        <v>0</v>
      </c>
      <c r="AV31" s="205"/>
    </row>
    <row r="32" spans="1:48" ht="14.25" thickBot="1">
      <c r="A32" s="186"/>
      <c r="B32" s="62">
        <f t="shared" si="0"/>
        <v>18</v>
      </c>
      <c r="C32" s="203"/>
      <c r="D32" s="74"/>
      <c r="E32" s="135"/>
      <c r="F32" s="82"/>
      <c r="G32" s="79"/>
      <c r="H32" s="91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154"/>
      <c r="Z32" s="160"/>
      <c r="AA32" s="161"/>
      <c r="AB32" s="161"/>
      <c r="AC32" s="161"/>
      <c r="AD32" s="162"/>
      <c r="AE32" s="161"/>
      <c r="AF32" s="162"/>
      <c r="AG32" s="161"/>
      <c r="AH32" s="162"/>
      <c r="AI32" s="161"/>
      <c r="AJ32" s="162"/>
      <c r="AK32" s="161"/>
      <c r="AL32" s="162"/>
      <c r="AM32" s="163"/>
      <c r="AN32" s="157">
        <f t="shared" si="1"/>
        <v>0</v>
      </c>
      <c r="AO32" s="158"/>
      <c r="AP32" s="159">
        <f t="shared" si="6"/>
        <v>0</v>
      </c>
      <c r="AQ32" s="155">
        <f t="shared" si="3"/>
        <v>0</v>
      </c>
      <c r="AR32" s="155">
        <f t="shared" si="5"/>
        <v>0</v>
      </c>
      <c r="AS32" s="155"/>
      <c r="AT32" s="156"/>
      <c r="AU32" s="47">
        <f t="shared" si="4"/>
        <v>0</v>
      </c>
      <c r="AV32" s="206"/>
    </row>
    <row r="33" spans="1:48" ht="14.25" thickBot="1">
      <c r="A33" s="207">
        <f>RANK(AV33,$AV$5:$AV$44)</f>
        <v>7</v>
      </c>
      <c r="B33" s="122">
        <f t="shared" si="0"/>
        <v>8</v>
      </c>
      <c r="C33" s="185" t="s">
        <v>9</v>
      </c>
      <c r="D33" s="113" t="s">
        <v>86</v>
      </c>
      <c r="E33" s="138"/>
      <c r="F33" s="104"/>
      <c r="G33" s="106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64"/>
      <c r="AA33" s="109"/>
      <c r="AB33" s="165">
        <v>1</v>
      </c>
      <c r="AC33" s="109"/>
      <c r="AD33" s="165"/>
      <c r="AE33" s="109"/>
      <c r="AF33" s="165"/>
      <c r="AG33" s="109"/>
      <c r="AH33" s="165"/>
      <c r="AI33" s="109"/>
      <c r="AJ33" s="165"/>
      <c r="AK33" s="109"/>
      <c r="AL33" s="165"/>
      <c r="AM33" s="166"/>
      <c r="AN33" s="104">
        <f t="shared" si="1"/>
        <v>0</v>
      </c>
      <c r="AO33" s="106"/>
      <c r="AP33" s="107">
        <f t="shared" si="6"/>
        <v>0</v>
      </c>
      <c r="AQ33" s="140">
        <f t="shared" si="3"/>
        <v>400</v>
      </c>
      <c r="AR33" s="140">
        <f t="shared" si="5"/>
        <v>400</v>
      </c>
      <c r="AS33" s="140">
        <v>1</v>
      </c>
      <c r="AT33" s="143">
        <v>0</v>
      </c>
      <c r="AU33" s="140">
        <f t="shared" si="4"/>
        <v>400</v>
      </c>
      <c r="AV33" s="200">
        <f>SUM(AU33:AU36)</f>
        <v>700</v>
      </c>
    </row>
    <row r="34" spans="1:48" ht="14.25" thickBot="1">
      <c r="A34" s="207"/>
      <c r="B34" s="123">
        <f t="shared" si="0"/>
        <v>12</v>
      </c>
      <c r="C34" s="185"/>
      <c r="D34" s="113" t="s">
        <v>125</v>
      </c>
      <c r="E34" s="137"/>
      <c r="F34" s="111">
        <v>1</v>
      </c>
      <c r="G34" s="108"/>
      <c r="H34" s="112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1"/>
      <c r="Z34" s="111">
        <v>1</v>
      </c>
      <c r="AA34" s="108"/>
      <c r="AB34" s="112"/>
      <c r="AC34" s="108"/>
      <c r="AD34" s="112"/>
      <c r="AE34" s="108"/>
      <c r="AF34" s="112"/>
      <c r="AG34" s="108"/>
      <c r="AH34" s="112"/>
      <c r="AI34" s="108"/>
      <c r="AJ34" s="112"/>
      <c r="AK34" s="108"/>
      <c r="AL34" s="112"/>
      <c r="AM34" s="101"/>
      <c r="AN34" s="111">
        <f t="shared" si="1"/>
        <v>200</v>
      </c>
      <c r="AO34" s="108">
        <v>1</v>
      </c>
      <c r="AP34" s="101">
        <f t="shared" si="6"/>
        <v>200</v>
      </c>
      <c r="AQ34" s="141">
        <f t="shared" si="3"/>
        <v>100</v>
      </c>
      <c r="AR34" s="141">
        <f t="shared" si="5"/>
        <v>300</v>
      </c>
      <c r="AS34" s="141">
        <v>1</v>
      </c>
      <c r="AT34" s="144">
        <v>0</v>
      </c>
      <c r="AU34" s="141">
        <f t="shared" si="4"/>
        <v>300</v>
      </c>
      <c r="AV34" s="201"/>
    </row>
    <row r="35" spans="1:48" ht="14.25" thickBot="1">
      <c r="A35" s="207"/>
      <c r="B35" s="123">
        <f t="shared" si="0"/>
        <v>18</v>
      </c>
      <c r="C35" s="185"/>
      <c r="D35" s="113"/>
      <c r="E35" s="137"/>
      <c r="F35" s="111"/>
      <c r="G35" s="108"/>
      <c r="H35" s="112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1"/>
      <c r="Z35" s="111"/>
      <c r="AA35" s="108"/>
      <c r="AB35" s="112"/>
      <c r="AC35" s="108"/>
      <c r="AD35" s="112"/>
      <c r="AE35" s="108"/>
      <c r="AF35" s="112"/>
      <c r="AG35" s="108"/>
      <c r="AH35" s="112"/>
      <c r="AI35" s="108"/>
      <c r="AJ35" s="112"/>
      <c r="AK35" s="108"/>
      <c r="AL35" s="112"/>
      <c r="AM35" s="101"/>
      <c r="AN35" s="111">
        <f t="shared" si="1"/>
        <v>0</v>
      </c>
      <c r="AO35" s="108"/>
      <c r="AP35" s="101">
        <f t="shared" si="6"/>
        <v>0</v>
      </c>
      <c r="AQ35" s="141">
        <f t="shared" si="3"/>
        <v>0</v>
      </c>
      <c r="AR35" s="141">
        <f t="shared" si="5"/>
        <v>0</v>
      </c>
      <c r="AS35" s="141"/>
      <c r="AT35" s="144"/>
      <c r="AU35" s="141">
        <f t="shared" si="4"/>
        <v>0</v>
      </c>
      <c r="AV35" s="201"/>
    </row>
    <row r="36" spans="1:48" ht="14.25" thickBot="1">
      <c r="A36" s="207"/>
      <c r="B36" s="124">
        <f t="shared" si="0"/>
        <v>18</v>
      </c>
      <c r="C36" s="185"/>
      <c r="D36" s="115"/>
      <c r="E36" s="137"/>
      <c r="F36" s="111"/>
      <c r="G36" s="108"/>
      <c r="H36" s="112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1"/>
      <c r="Z36" s="111"/>
      <c r="AA36" s="108"/>
      <c r="AB36" s="112"/>
      <c r="AC36" s="108"/>
      <c r="AD36" s="112"/>
      <c r="AE36" s="108"/>
      <c r="AF36" s="112"/>
      <c r="AG36" s="108"/>
      <c r="AH36" s="112"/>
      <c r="AI36" s="108"/>
      <c r="AJ36" s="112"/>
      <c r="AK36" s="108"/>
      <c r="AL36" s="112"/>
      <c r="AM36" s="101"/>
      <c r="AN36" s="145">
        <f t="shared" si="1"/>
        <v>0</v>
      </c>
      <c r="AO36" s="146"/>
      <c r="AP36" s="147">
        <f t="shared" si="6"/>
        <v>0</v>
      </c>
      <c r="AQ36" s="141">
        <f t="shared" si="3"/>
        <v>0</v>
      </c>
      <c r="AR36" s="141">
        <f t="shared" si="5"/>
        <v>0</v>
      </c>
      <c r="AS36" s="141"/>
      <c r="AT36" s="144"/>
      <c r="AU36" s="168">
        <f t="shared" si="4"/>
        <v>0</v>
      </c>
      <c r="AV36" s="202"/>
    </row>
    <row r="37" spans="1:48" ht="14.25" thickBot="1">
      <c r="A37" s="186">
        <f>RANK(AV37,$AV$5:$AV$44)</f>
        <v>8</v>
      </c>
      <c r="B37" s="60">
        <f t="shared" si="0"/>
        <v>11</v>
      </c>
      <c r="C37" s="203" t="s">
        <v>10</v>
      </c>
      <c r="D37" s="75" t="s">
        <v>87</v>
      </c>
      <c r="E37" s="148"/>
      <c r="F37" s="77"/>
      <c r="G37" s="78">
        <v>1</v>
      </c>
      <c r="H37" s="90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49"/>
      <c r="Z37" s="77"/>
      <c r="AA37" s="78">
        <v>1</v>
      </c>
      <c r="AB37" s="90"/>
      <c r="AC37" s="78"/>
      <c r="AD37" s="90"/>
      <c r="AE37" s="78"/>
      <c r="AF37" s="90"/>
      <c r="AG37" s="78"/>
      <c r="AH37" s="90"/>
      <c r="AI37" s="78"/>
      <c r="AJ37" s="90"/>
      <c r="AK37" s="78"/>
      <c r="AL37" s="90"/>
      <c r="AM37" s="149"/>
      <c r="AN37" s="150">
        <f t="shared" si="1"/>
        <v>700</v>
      </c>
      <c r="AO37" s="99">
        <v>0.5</v>
      </c>
      <c r="AP37" s="151">
        <f t="shared" si="6"/>
        <v>350</v>
      </c>
      <c r="AQ37" s="152">
        <f t="shared" si="3"/>
        <v>200</v>
      </c>
      <c r="AR37" s="152">
        <f t="shared" si="5"/>
        <v>550</v>
      </c>
      <c r="AS37" s="152">
        <v>0.6</v>
      </c>
      <c r="AT37" s="153">
        <v>0</v>
      </c>
      <c r="AU37" s="46">
        <f t="shared" si="4"/>
        <v>330</v>
      </c>
      <c r="AV37" s="204">
        <f>SUM(AU37:AU40)</f>
        <v>390</v>
      </c>
    </row>
    <row r="38" spans="1:48" ht="14.25" thickBot="1">
      <c r="A38" s="186"/>
      <c r="B38" s="61">
        <f t="shared" si="0"/>
        <v>15</v>
      </c>
      <c r="C38" s="203"/>
      <c r="D38" s="83" t="s">
        <v>127</v>
      </c>
      <c r="E38" s="135"/>
      <c r="F38" s="82">
        <v>1</v>
      </c>
      <c r="G38" s="79"/>
      <c r="H38" s="91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154"/>
      <c r="Z38" s="82">
        <v>1</v>
      </c>
      <c r="AA38" s="79"/>
      <c r="AB38" s="91"/>
      <c r="AC38" s="79"/>
      <c r="AD38" s="91"/>
      <c r="AE38" s="79"/>
      <c r="AF38" s="91"/>
      <c r="AG38" s="79"/>
      <c r="AH38" s="91"/>
      <c r="AI38" s="79"/>
      <c r="AJ38" s="91"/>
      <c r="AK38" s="79"/>
      <c r="AL38" s="91"/>
      <c r="AM38" s="154"/>
      <c r="AN38" s="82">
        <f t="shared" si="1"/>
        <v>200</v>
      </c>
      <c r="AO38" s="79">
        <v>0.5</v>
      </c>
      <c r="AP38" s="154">
        <f t="shared" si="6"/>
        <v>100</v>
      </c>
      <c r="AQ38" s="155">
        <f t="shared" si="3"/>
        <v>100</v>
      </c>
      <c r="AR38" s="155">
        <f t="shared" si="5"/>
        <v>200</v>
      </c>
      <c r="AS38" s="155">
        <v>0.6</v>
      </c>
      <c r="AT38" s="156">
        <v>60</v>
      </c>
      <c r="AU38" s="47">
        <f t="shared" si="4"/>
        <v>60</v>
      </c>
      <c r="AV38" s="205"/>
    </row>
    <row r="39" spans="1:48" ht="14.25" thickBot="1">
      <c r="A39" s="186"/>
      <c r="B39" s="61">
        <f t="shared" si="0"/>
        <v>18</v>
      </c>
      <c r="C39" s="203"/>
      <c r="D39" s="73"/>
      <c r="E39" s="135"/>
      <c r="F39" s="82"/>
      <c r="G39" s="79"/>
      <c r="H39" s="91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154"/>
      <c r="Z39" s="82"/>
      <c r="AA39" s="79"/>
      <c r="AB39" s="91"/>
      <c r="AC39" s="79"/>
      <c r="AD39" s="91"/>
      <c r="AE39" s="79"/>
      <c r="AF39" s="91"/>
      <c r="AG39" s="79"/>
      <c r="AH39" s="91"/>
      <c r="AI39" s="79"/>
      <c r="AJ39" s="91"/>
      <c r="AK39" s="79"/>
      <c r="AL39" s="91"/>
      <c r="AM39" s="154"/>
      <c r="AN39" s="82">
        <f t="shared" si="1"/>
        <v>0</v>
      </c>
      <c r="AO39" s="79"/>
      <c r="AP39" s="154">
        <f t="shared" si="6"/>
        <v>0</v>
      </c>
      <c r="AQ39" s="155">
        <f t="shared" si="3"/>
        <v>0</v>
      </c>
      <c r="AR39" s="155">
        <f t="shared" si="5"/>
        <v>0</v>
      </c>
      <c r="AS39" s="155"/>
      <c r="AT39" s="156"/>
      <c r="AU39" s="47">
        <f t="shared" si="4"/>
        <v>0</v>
      </c>
      <c r="AV39" s="205"/>
    </row>
    <row r="40" spans="1:48" ht="14.25" thickBot="1">
      <c r="A40" s="186"/>
      <c r="B40" s="62">
        <f t="shared" si="0"/>
        <v>18</v>
      </c>
      <c r="C40" s="203"/>
      <c r="D40" s="74"/>
      <c r="E40" s="135"/>
      <c r="F40" s="82"/>
      <c r="G40" s="79"/>
      <c r="H40" s="91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154"/>
      <c r="Z40" s="82"/>
      <c r="AA40" s="79"/>
      <c r="AB40" s="91"/>
      <c r="AC40" s="79"/>
      <c r="AD40" s="91"/>
      <c r="AE40" s="79"/>
      <c r="AF40" s="91"/>
      <c r="AG40" s="79"/>
      <c r="AH40" s="91"/>
      <c r="AI40" s="79"/>
      <c r="AJ40" s="91"/>
      <c r="AK40" s="79"/>
      <c r="AL40" s="91"/>
      <c r="AM40" s="154"/>
      <c r="AN40" s="157">
        <f t="shared" si="1"/>
        <v>0</v>
      </c>
      <c r="AO40" s="158"/>
      <c r="AP40" s="159">
        <f t="shared" si="6"/>
        <v>0</v>
      </c>
      <c r="AQ40" s="155">
        <f t="shared" si="3"/>
        <v>0</v>
      </c>
      <c r="AR40" s="155">
        <f t="shared" si="5"/>
        <v>0</v>
      </c>
      <c r="AS40" s="155"/>
      <c r="AT40" s="156"/>
      <c r="AU40" s="47">
        <f t="shared" si="4"/>
        <v>0</v>
      </c>
      <c r="AV40" s="206"/>
    </row>
    <row r="41" spans="1:48" ht="14.25" thickBot="1">
      <c r="A41" s="207">
        <f>RANK(AV41,$AV$5:$AV$44)</f>
        <v>6</v>
      </c>
      <c r="B41" s="122">
        <f t="shared" si="0"/>
        <v>5</v>
      </c>
      <c r="C41" s="185" t="s">
        <v>108</v>
      </c>
      <c r="D41" s="123" t="s">
        <v>102</v>
      </c>
      <c r="E41" s="140"/>
      <c r="F41" s="104"/>
      <c r="G41" s="106"/>
      <c r="H41" s="105">
        <v>1</v>
      </c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4"/>
      <c r="AA41" s="106"/>
      <c r="AB41" s="105"/>
      <c r="AC41" s="106">
        <v>1</v>
      </c>
      <c r="AD41" s="105"/>
      <c r="AE41" s="106"/>
      <c r="AF41" s="105"/>
      <c r="AG41" s="106"/>
      <c r="AH41" s="105"/>
      <c r="AI41" s="106"/>
      <c r="AJ41" s="105"/>
      <c r="AK41" s="106"/>
      <c r="AL41" s="105"/>
      <c r="AM41" s="107"/>
      <c r="AN41" s="104">
        <f t="shared" si="1"/>
        <v>1000</v>
      </c>
      <c r="AO41" s="106">
        <v>1</v>
      </c>
      <c r="AP41" s="107">
        <f t="shared" si="6"/>
        <v>1000</v>
      </c>
      <c r="AQ41" s="140">
        <f t="shared" si="3"/>
        <v>700</v>
      </c>
      <c r="AR41" s="140">
        <f t="shared" si="5"/>
        <v>1700</v>
      </c>
      <c r="AS41" s="140">
        <v>0.6</v>
      </c>
      <c r="AT41" s="143">
        <v>0</v>
      </c>
      <c r="AU41" s="140">
        <f t="shared" si="4"/>
        <v>1020</v>
      </c>
      <c r="AV41" s="200">
        <f>SUM(AU41:AU44)</f>
        <v>1020</v>
      </c>
    </row>
    <row r="42" spans="1:48" ht="14.25" thickBot="1">
      <c r="A42" s="207"/>
      <c r="B42" s="123">
        <f t="shared" si="0"/>
        <v>18</v>
      </c>
      <c r="C42" s="185"/>
      <c r="D42" s="123"/>
      <c r="E42" s="141"/>
      <c r="F42" s="111"/>
      <c r="G42" s="108"/>
      <c r="H42" s="112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1"/>
      <c r="Z42" s="111"/>
      <c r="AA42" s="108"/>
      <c r="AB42" s="112"/>
      <c r="AC42" s="108"/>
      <c r="AD42" s="112"/>
      <c r="AE42" s="108"/>
      <c r="AF42" s="112"/>
      <c r="AG42" s="108"/>
      <c r="AH42" s="112"/>
      <c r="AI42" s="108"/>
      <c r="AJ42" s="112"/>
      <c r="AK42" s="108"/>
      <c r="AL42" s="112"/>
      <c r="AM42" s="101"/>
      <c r="AN42" s="111">
        <f t="shared" si="1"/>
        <v>0</v>
      </c>
      <c r="AO42" s="108"/>
      <c r="AP42" s="101">
        <f t="shared" si="6"/>
        <v>0</v>
      </c>
      <c r="AQ42" s="141">
        <f t="shared" si="3"/>
        <v>0</v>
      </c>
      <c r="AR42" s="141">
        <f t="shared" si="5"/>
        <v>0</v>
      </c>
      <c r="AS42" s="141"/>
      <c r="AT42" s="144"/>
      <c r="AU42" s="141">
        <f t="shared" si="4"/>
        <v>0</v>
      </c>
      <c r="AV42" s="201"/>
    </row>
    <row r="43" spans="1:48" ht="14.25" thickBot="1">
      <c r="A43" s="207"/>
      <c r="B43" s="123">
        <f t="shared" si="0"/>
        <v>18</v>
      </c>
      <c r="C43" s="185"/>
      <c r="D43" s="123"/>
      <c r="E43" s="141"/>
      <c r="F43" s="111"/>
      <c r="G43" s="108"/>
      <c r="H43" s="112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1"/>
      <c r="Z43" s="111"/>
      <c r="AA43" s="108"/>
      <c r="AB43" s="112"/>
      <c r="AC43" s="108"/>
      <c r="AD43" s="112"/>
      <c r="AE43" s="108"/>
      <c r="AF43" s="112"/>
      <c r="AG43" s="108"/>
      <c r="AH43" s="112"/>
      <c r="AI43" s="108"/>
      <c r="AJ43" s="112"/>
      <c r="AK43" s="108"/>
      <c r="AL43" s="112"/>
      <c r="AM43" s="101"/>
      <c r="AN43" s="111">
        <f t="shared" si="1"/>
        <v>0</v>
      </c>
      <c r="AO43" s="108"/>
      <c r="AP43" s="101">
        <f t="shared" si="6"/>
        <v>0</v>
      </c>
      <c r="AQ43" s="141">
        <f t="shared" si="3"/>
        <v>0</v>
      </c>
      <c r="AR43" s="141">
        <f t="shared" si="5"/>
        <v>0</v>
      </c>
      <c r="AS43" s="141"/>
      <c r="AT43" s="144"/>
      <c r="AU43" s="168">
        <f t="shared" si="4"/>
        <v>0</v>
      </c>
      <c r="AV43" s="201"/>
    </row>
    <row r="44" spans="1:48" ht="14.25" thickBot="1">
      <c r="A44" s="207"/>
      <c r="B44" s="124">
        <f t="shared" si="0"/>
        <v>18</v>
      </c>
      <c r="C44" s="185"/>
      <c r="D44" s="124"/>
      <c r="E44" s="142"/>
      <c r="F44" s="145"/>
      <c r="G44" s="146"/>
      <c r="H44" s="167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7"/>
      <c r="Z44" s="145"/>
      <c r="AA44" s="146"/>
      <c r="AB44" s="167"/>
      <c r="AC44" s="146"/>
      <c r="AD44" s="167"/>
      <c r="AE44" s="146"/>
      <c r="AF44" s="167"/>
      <c r="AG44" s="146"/>
      <c r="AH44" s="167"/>
      <c r="AI44" s="146"/>
      <c r="AJ44" s="167"/>
      <c r="AK44" s="146"/>
      <c r="AL44" s="167"/>
      <c r="AM44" s="147"/>
      <c r="AN44" s="145">
        <f t="shared" si="1"/>
        <v>0</v>
      </c>
      <c r="AO44" s="146"/>
      <c r="AP44" s="147">
        <f t="shared" si="6"/>
        <v>0</v>
      </c>
      <c r="AQ44" s="141">
        <f t="shared" si="3"/>
        <v>0</v>
      </c>
      <c r="AR44" s="141">
        <f t="shared" si="5"/>
        <v>0</v>
      </c>
      <c r="AS44" s="141"/>
      <c r="AT44" s="144"/>
      <c r="AU44" s="141">
        <f t="shared" si="4"/>
        <v>0</v>
      </c>
      <c r="AV44" s="202"/>
    </row>
    <row r="46" spans="1:48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mergeCells count="30">
    <mergeCell ref="A5:A8"/>
    <mergeCell ref="C5:C8"/>
    <mergeCell ref="AV5:AV8"/>
    <mergeCell ref="A9:A12"/>
    <mergeCell ref="C9:C12"/>
    <mergeCell ref="AV9:AV12"/>
    <mergeCell ref="A13:A16"/>
    <mergeCell ref="C13:C16"/>
    <mergeCell ref="AV13:AV16"/>
    <mergeCell ref="A17:A20"/>
    <mergeCell ref="C17:C20"/>
    <mergeCell ref="AV17:AV20"/>
    <mergeCell ref="A21:A24"/>
    <mergeCell ref="C21:C24"/>
    <mergeCell ref="AV21:AV24"/>
    <mergeCell ref="A25:A28"/>
    <mergeCell ref="C25:C28"/>
    <mergeCell ref="AV25:AV28"/>
    <mergeCell ref="A29:A32"/>
    <mergeCell ref="C29:C32"/>
    <mergeCell ref="AV29:AV32"/>
    <mergeCell ref="A33:A36"/>
    <mergeCell ref="C33:C36"/>
    <mergeCell ref="AV33:AV36"/>
    <mergeCell ref="A37:A40"/>
    <mergeCell ref="C37:C40"/>
    <mergeCell ref="AV37:AV40"/>
    <mergeCell ref="A41:A44"/>
    <mergeCell ref="C41:C44"/>
    <mergeCell ref="AV41:AV44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V49"/>
  <sheetViews>
    <sheetView topLeftCell="A4" workbookViewId="0">
      <pane xSplit="5" ySplit="4" topLeftCell="F8" activePane="bottomRight" state="frozen"/>
      <selection activeCell="A4" sqref="A4"/>
      <selection pane="topRight" activeCell="F4" sqref="F4"/>
      <selection pane="bottomLeft" activeCell="A5" sqref="A5"/>
      <selection pane="bottomRight" activeCell="A4" sqref="A4"/>
    </sheetView>
  </sheetViews>
  <sheetFormatPr defaultRowHeight="13.5"/>
  <cols>
    <col min="1" max="1" width="9.25" customWidth="1"/>
    <col min="2" max="2" width="8" customWidth="1"/>
    <col min="3" max="3" width="10.625" customWidth="1"/>
    <col min="4" max="4" width="13.375" customWidth="1"/>
    <col min="6" max="6" width="4.875" customWidth="1"/>
    <col min="7" max="7" width="4.75" customWidth="1"/>
    <col min="8" max="10" width="4.5" customWidth="1"/>
    <col min="11" max="11" width="4.25" customWidth="1"/>
    <col min="12" max="12" width="4.5" customWidth="1"/>
    <col min="13" max="13" width="4.375" customWidth="1"/>
    <col min="14" max="14" width="4.5" customWidth="1"/>
    <col min="15" max="16" width="4.625" customWidth="1"/>
    <col min="17" max="17" width="4.75" customWidth="1"/>
    <col min="18" max="18" width="5" customWidth="1"/>
    <col min="19" max="19" width="4.875" customWidth="1"/>
    <col min="20" max="20" width="4.75" customWidth="1"/>
    <col min="21" max="21" width="5" customWidth="1"/>
    <col min="22" max="22" width="4.875" customWidth="1"/>
    <col min="23" max="24" width="4.75" customWidth="1"/>
    <col min="25" max="25" width="5" customWidth="1"/>
    <col min="26" max="26" width="6.75" customWidth="1"/>
    <col min="27" max="29" width="7.25" customWidth="1"/>
    <col min="30" max="30" width="7.375" customWidth="1"/>
    <col min="31" max="32" width="6.625" customWidth="1"/>
    <col min="33" max="33" width="7.125" customWidth="1"/>
    <col min="34" max="34" width="6.5" customWidth="1"/>
    <col min="35" max="35" width="6.375" customWidth="1"/>
    <col min="36" max="37" width="6.625" customWidth="1"/>
    <col min="38" max="38" width="6.5" customWidth="1"/>
    <col min="39" max="40" width="6.625" customWidth="1"/>
    <col min="45" max="46" width="9.125" customWidth="1"/>
    <col min="48" max="48" width="9.625" customWidth="1"/>
  </cols>
  <sheetData>
    <row r="3" spans="1:48">
      <c r="AO3" t="s">
        <v>80</v>
      </c>
      <c r="AS3" t="s">
        <v>57</v>
      </c>
    </row>
    <row r="6" spans="1:48" ht="14.25" thickBot="1">
      <c r="AO6" t="s">
        <v>80</v>
      </c>
      <c r="AS6" t="s">
        <v>57</v>
      </c>
    </row>
    <row r="7" spans="1:48" ht="14.25" thickBot="1">
      <c r="A7" s="182" t="s">
        <v>157</v>
      </c>
      <c r="B7" s="182" t="s">
        <v>156</v>
      </c>
      <c r="C7" s="21" t="s">
        <v>0</v>
      </c>
      <c r="D7" s="25" t="s">
        <v>1</v>
      </c>
      <c r="E7" s="129" t="s">
        <v>60</v>
      </c>
      <c r="F7" s="31" t="s">
        <v>18</v>
      </c>
      <c r="G7" s="39" t="s">
        <v>69</v>
      </c>
      <c r="H7" s="40" t="s">
        <v>19</v>
      </c>
      <c r="I7" s="40" t="s">
        <v>20</v>
      </c>
      <c r="J7" s="40" t="s">
        <v>21</v>
      </c>
      <c r="K7" s="40" t="s">
        <v>22</v>
      </c>
      <c r="L7" s="40" t="s">
        <v>23</v>
      </c>
      <c r="M7" s="40" t="s">
        <v>24</v>
      </c>
      <c r="N7" s="40" t="s">
        <v>25</v>
      </c>
      <c r="O7" s="40" t="s">
        <v>26</v>
      </c>
      <c r="P7" s="40" t="s">
        <v>28</v>
      </c>
      <c r="Q7" s="40" t="s">
        <v>27</v>
      </c>
      <c r="R7" s="40" t="s">
        <v>29</v>
      </c>
      <c r="S7" s="40" t="s">
        <v>30</v>
      </c>
      <c r="T7" s="40" t="s">
        <v>45</v>
      </c>
      <c r="U7" s="40" t="s">
        <v>46</v>
      </c>
      <c r="V7" s="40" t="s">
        <v>47</v>
      </c>
      <c r="W7" s="40" t="s">
        <v>48</v>
      </c>
      <c r="X7" s="40" t="s">
        <v>49</v>
      </c>
      <c r="Y7" s="41" t="s">
        <v>50</v>
      </c>
      <c r="Z7" s="31" t="s">
        <v>31</v>
      </c>
      <c r="AA7" s="40" t="s">
        <v>32</v>
      </c>
      <c r="AB7" s="40" t="s">
        <v>33</v>
      </c>
      <c r="AC7" s="40" t="s">
        <v>34</v>
      </c>
      <c r="AD7" s="40" t="s">
        <v>35</v>
      </c>
      <c r="AE7" s="40" t="s">
        <v>36</v>
      </c>
      <c r="AF7" s="40" t="s">
        <v>37</v>
      </c>
      <c r="AG7" s="40" t="s">
        <v>38</v>
      </c>
      <c r="AH7" s="40" t="s">
        <v>39</v>
      </c>
      <c r="AI7" s="40" t="s">
        <v>40</v>
      </c>
      <c r="AJ7" s="40" t="s">
        <v>41</v>
      </c>
      <c r="AK7" s="40" t="s">
        <v>42</v>
      </c>
      <c r="AL7" s="40" t="s">
        <v>43</v>
      </c>
      <c r="AM7" s="44" t="s">
        <v>44</v>
      </c>
      <c r="AN7" s="67" t="s">
        <v>11</v>
      </c>
      <c r="AO7" s="68" t="s">
        <v>51</v>
      </c>
      <c r="AP7" s="66" t="s">
        <v>52</v>
      </c>
      <c r="AQ7" s="130" t="s">
        <v>54</v>
      </c>
      <c r="AR7" s="130" t="s">
        <v>55</v>
      </c>
      <c r="AS7" s="130" t="s">
        <v>58</v>
      </c>
      <c r="AT7" s="130" t="s">
        <v>13</v>
      </c>
      <c r="AU7" s="130" t="s">
        <v>56</v>
      </c>
      <c r="AV7" s="130" t="s">
        <v>15</v>
      </c>
    </row>
    <row r="8" spans="1:48" ht="14.25" thickBot="1">
      <c r="A8" s="194">
        <f>RANK(AV8,$AV$8:$AV$47)</f>
        <v>2</v>
      </c>
      <c r="B8" s="60">
        <f t="shared" ref="B8:B47" si="0">RANK(AU8,AU$8:AU$47)</f>
        <v>2</v>
      </c>
      <c r="C8" s="197" t="s">
        <v>5</v>
      </c>
      <c r="D8" s="33" t="s">
        <v>98</v>
      </c>
      <c r="E8" s="38"/>
      <c r="F8" s="6"/>
      <c r="G8" s="7"/>
      <c r="H8" s="4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6"/>
      <c r="AA8" s="7"/>
      <c r="AB8" s="7"/>
      <c r="AC8" s="7">
        <v>1</v>
      </c>
      <c r="AD8" s="43"/>
      <c r="AE8" s="7"/>
      <c r="AF8" s="43"/>
      <c r="AG8" s="7"/>
      <c r="AH8" s="43"/>
      <c r="AI8" s="7"/>
      <c r="AJ8" s="43"/>
      <c r="AK8" s="7"/>
      <c r="AL8" s="43"/>
      <c r="AM8" s="8"/>
      <c r="AN8" s="6">
        <f t="shared" ref="AN8:AN47" si="1">$F$49*F8+$G$49*G8+$H$49*H8+$I$49*I8+$J$49*J8+$K$49*K8+$L$49*L8+$M$49*M8+$N$49*N8+$O$49*O8+$P$49*P8+$Q$49*Q8+$R$49*R8+$S$49*S8+$T$49*T8+$U$49*U8+$V$49*V8+$W$49*W8+$X$49*X8+$Y$49*Y8</f>
        <v>0</v>
      </c>
      <c r="AO8" s="7"/>
      <c r="AP8" s="8">
        <f t="shared" ref="AP8:AP32" si="2">AO8*AN8</f>
        <v>0</v>
      </c>
      <c r="AQ8" s="46">
        <f t="shared" ref="AQ8:AQ47" si="3">$Z$49*Z8+$AA$49*AA8+$AB$49*AB8+$AC$49*AC8+$AD$49*AD8+$AE$49*AE8+$AF$49*AF8+$AG$49*AG8+$AH$49*AH8+$AI$49*AI8+$AJ$49*AJ8+$AK$49*AK8+$AL$49*AL8+$AM$49*AM8</f>
        <v>700</v>
      </c>
      <c r="AR8" s="46">
        <f>AP8+AQ8</f>
        <v>700</v>
      </c>
      <c r="AS8" s="46">
        <v>1</v>
      </c>
      <c r="AT8" s="49">
        <v>0</v>
      </c>
      <c r="AU8" s="46">
        <f t="shared" ref="AU8:AU47" si="4">AR8*AS8-AT8</f>
        <v>700</v>
      </c>
      <c r="AV8" s="204">
        <f>SUM(AU8:AU11)</f>
        <v>700</v>
      </c>
    </row>
    <row r="9" spans="1:48" ht="14.25" thickBot="1">
      <c r="A9" s="194"/>
      <c r="B9" s="61">
        <f t="shared" si="0"/>
        <v>8</v>
      </c>
      <c r="C9" s="197"/>
      <c r="D9" s="33"/>
      <c r="E9" s="37"/>
      <c r="F9" s="9"/>
      <c r="G9" s="2"/>
      <c r="H9" s="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0"/>
      <c r="Z9" s="9"/>
      <c r="AA9" s="2"/>
      <c r="AB9" s="2"/>
      <c r="AC9" s="2"/>
      <c r="AD9" s="27"/>
      <c r="AE9" s="2"/>
      <c r="AF9" s="27"/>
      <c r="AG9" s="2"/>
      <c r="AH9" s="27"/>
      <c r="AI9" s="2"/>
      <c r="AJ9" s="27"/>
      <c r="AK9" s="2"/>
      <c r="AL9" s="27"/>
      <c r="AM9" s="10"/>
      <c r="AN9" s="9">
        <f t="shared" si="1"/>
        <v>0</v>
      </c>
      <c r="AO9" s="2"/>
      <c r="AP9" s="10">
        <f t="shared" si="2"/>
        <v>0</v>
      </c>
      <c r="AQ9" s="47">
        <f t="shared" si="3"/>
        <v>0</v>
      </c>
      <c r="AR9" s="47">
        <f t="shared" ref="AR9:AR47" si="5">AP9+AQ9</f>
        <v>0</v>
      </c>
      <c r="AS9" s="47"/>
      <c r="AT9" s="50"/>
      <c r="AU9" s="47">
        <f t="shared" si="4"/>
        <v>0</v>
      </c>
      <c r="AV9" s="205"/>
    </row>
    <row r="10" spans="1:48" ht="14.25" thickBot="1">
      <c r="A10" s="194"/>
      <c r="B10" s="61">
        <f t="shared" si="0"/>
        <v>8</v>
      </c>
      <c r="C10" s="197"/>
      <c r="D10" s="33"/>
      <c r="E10" s="37"/>
      <c r="F10" s="9"/>
      <c r="G10" s="2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0"/>
      <c r="Z10" s="9"/>
      <c r="AA10" s="2"/>
      <c r="AB10" s="2"/>
      <c r="AC10" s="2"/>
      <c r="AD10" s="27"/>
      <c r="AE10" s="2"/>
      <c r="AF10" s="27"/>
      <c r="AG10" s="2"/>
      <c r="AH10" s="27"/>
      <c r="AI10" s="2"/>
      <c r="AJ10" s="27"/>
      <c r="AK10" s="2"/>
      <c r="AL10" s="27"/>
      <c r="AM10" s="10"/>
      <c r="AN10" s="9">
        <f t="shared" si="1"/>
        <v>0</v>
      </c>
      <c r="AO10" s="2"/>
      <c r="AP10" s="10">
        <f t="shared" si="2"/>
        <v>0</v>
      </c>
      <c r="AQ10" s="47">
        <f t="shared" si="3"/>
        <v>0</v>
      </c>
      <c r="AR10" s="47">
        <f t="shared" si="5"/>
        <v>0</v>
      </c>
      <c r="AS10" s="47"/>
      <c r="AT10" s="50"/>
      <c r="AU10" s="47">
        <f t="shared" si="4"/>
        <v>0</v>
      </c>
      <c r="AV10" s="205"/>
    </row>
    <row r="11" spans="1:48" ht="14.25" thickBot="1">
      <c r="A11" s="194"/>
      <c r="B11" s="62">
        <f t="shared" si="0"/>
        <v>8</v>
      </c>
      <c r="C11" s="197"/>
      <c r="D11" s="56"/>
      <c r="E11" s="57"/>
      <c r="F11" s="58"/>
      <c r="G11" s="59"/>
      <c r="H11" s="3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28"/>
      <c r="AA11" s="29"/>
      <c r="AB11" s="29"/>
      <c r="AC11" s="29"/>
      <c r="AD11" s="36"/>
      <c r="AE11" s="29"/>
      <c r="AF11" s="36"/>
      <c r="AG11" s="29"/>
      <c r="AH11" s="36"/>
      <c r="AI11" s="29"/>
      <c r="AJ11" s="36"/>
      <c r="AK11" s="29"/>
      <c r="AL11" s="36"/>
      <c r="AM11" s="30"/>
      <c r="AN11" s="28">
        <f t="shared" si="1"/>
        <v>0</v>
      </c>
      <c r="AO11" s="29"/>
      <c r="AP11" s="30">
        <f t="shared" si="2"/>
        <v>0</v>
      </c>
      <c r="AQ11" s="48">
        <f t="shared" si="3"/>
        <v>0</v>
      </c>
      <c r="AR11" s="48">
        <f t="shared" si="5"/>
        <v>0</v>
      </c>
      <c r="AS11" s="48"/>
      <c r="AT11" s="51"/>
      <c r="AU11" s="48">
        <f t="shared" si="4"/>
        <v>0</v>
      </c>
      <c r="AV11" s="206"/>
    </row>
    <row r="12" spans="1:48" ht="14.25" thickBot="1">
      <c r="A12" s="194">
        <f>RANK(AV12,$AV$8:$AV$47)</f>
        <v>4</v>
      </c>
      <c r="B12" s="60">
        <f t="shared" si="0"/>
        <v>5</v>
      </c>
      <c r="C12" s="198" t="s">
        <v>6</v>
      </c>
      <c r="D12" s="102" t="s">
        <v>100</v>
      </c>
      <c r="E12" s="136"/>
      <c r="F12" s="164"/>
      <c r="G12" s="109"/>
      <c r="H12" s="165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66"/>
      <c r="Z12" s="164">
        <v>1</v>
      </c>
      <c r="AA12" s="109"/>
      <c r="AB12" s="109"/>
      <c r="AC12" s="109"/>
      <c r="AD12" s="165"/>
      <c r="AE12" s="109"/>
      <c r="AF12" s="165"/>
      <c r="AG12" s="109"/>
      <c r="AH12" s="165"/>
      <c r="AI12" s="109"/>
      <c r="AJ12" s="165"/>
      <c r="AK12" s="109"/>
      <c r="AL12" s="165"/>
      <c r="AM12" s="166"/>
      <c r="AN12" s="104">
        <f t="shared" si="1"/>
        <v>0</v>
      </c>
      <c r="AO12" s="106"/>
      <c r="AP12" s="107">
        <f t="shared" si="2"/>
        <v>0</v>
      </c>
      <c r="AQ12" s="168">
        <f t="shared" si="3"/>
        <v>100</v>
      </c>
      <c r="AR12" s="168">
        <f t="shared" si="5"/>
        <v>100</v>
      </c>
      <c r="AS12" s="168">
        <v>0.7</v>
      </c>
      <c r="AT12" s="169">
        <v>0</v>
      </c>
      <c r="AU12" s="168">
        <f t="shared" si="4"/>
        <v>70</v>
      </c>
      <c r="AV12" s="200">
        <f>SUM(AU12:AU15)</f>
        <v>140</v>
      </c>
    </row>
    <row r="13" spans="1:48" ht="14.25" thickBot="1">
      <c r="A13" s="194"/>
      <c r="B13" s="61">
        <f t="shared" si="0"/>
        <v>5</v>
      </c>
      <c r="C13" s="199"/>
      <c r="D13" s="102" t="s">
        <v>113</v>
      </c>
      <c r="E13" s="137"/>
      <c r="F13" s="111"/>
      <c r="G13" s="108"/>
      <c r="H13" s="112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1"/>
      <c r="Z13" s="111">
        <v>1</v>
      </c>
      <c r="AA13" s="108"/>
      <c r="AB13" s="108"/>
      <c r="AC13" s="108"/>
      <c r="AD13" s="112"/>
      <c r="AE13" s="108"/>
      <c r="AF13" s="112"/>
      <c r="AG13" s="108"/>
      <c r="AH13" s="112"/>
      <c r="AI13" s="108"/>
      <c r="AJ13" s="112"/>
      <c r="AK13" s="108"/>
      <c r="AL13" s="112"/>
      <c r="AM13" s="101"/>
      <c r="AN13" s="111">
        <f t="shared" si="1"/>
        <v>0</v>
      </c>
      <c r="AO13" s="108"/>
      <c r="AP13" s="101">
        <f t="shared" si="2"/>
        <v>0</v>
      </c>
      <c r="AQ13" s="141">
        <f t="shared" si="3"/>
        <v>100</v>
      </c>
      <c r="AR13" s="141">
        <f t="shared" si="5"/>
        <v>100</v>
      </c>
      <c r="AS13" s="141">
        <v>0.7</v>
      </c>
      <c r="AT13" s="144">
        <v>0</v>
      </c>
      <c r="AU13" s="141">
        <f t="shared" si="4"/>
        <v>70</v>
      </c>
      <c r="AV13" s="201"/>
    </row>
    <row r="14" spans="1:48" ht="14.25" thickBot="1">
      <c r="A14" s="194"/>
      <c r="B14" s="61">
        <f t="shared" si="0"/>
        <v>8</v>
      </c>
      <c r="C14" s="199"/>
      <c r="D14" s="113"/>
      <c r="E14" s="137"/>
      <c r="F14" s="111"/>
      <c r="G14" s="108"/>
      <c r="H14" s="112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1"/>
      <c r="Z14" s="111"/>
      <c r="AA14" s="108"/>
      <c r="AB14" s="108"/>
      <c r="AC14" s="108"/>
      <c r="AD14" s="112"/>
      <c r="AE14" s="108"/>
      <c r="AF14" s="112"/>
      <c r="AG14" s="108"/>
      <c r="AH14" s="112"/>
      <c r="AI14" s="108"/>
      <c r="AJ14" s="112"/>
      <c r="AK14" s="108"/>
      <c r="AL14" s="112"/>
      <c r="AM14" s="101"/>
      <c r="AN14" s="111">
        <f t="shared" si="1"/>
        <v>0</v>
      </c>
      <c r="AO14" s="108"/>
      <c r="AP14" s="101">
        <f t="shared" si="2"/>
        <v>0</v>
      </c>
      <c r="AQ14" s="141">
        <f t="shared" si="3"/>
        <v>0</v>
      </c>
      <c r="AR14" s="141">
        <f t="shared" si="5"/>
        <v>0</v>
      </c>
      <c r="AS14" s="141"/>
      <c r="AT14" s="144"/>
      <c r="AU14" s="141">
        <f t="shared" si="4"/>
        <v>0</v>
      </c>
      <c r="AV14" s="201"/>
    </row>
    <row r="15" spans="1:48" ht="14.25" thickBot="1">
      <c r="A15" s="194"/>
      <c r="B15" s="63">
        <f t="shared" si="0"/>
        <v>8</v>
      </c>
      <c r="C15" s="199"/>
      <c r="D15" s="115"/>
      <c r="E15" s="137"/>
      <c r="F15" s="111"/>
      <c r="G15" s="108"/>
      <c r="H15" s="112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1"/>
      <c r="Z15" s="111"/>
      <c r="AA15" s="108"/>
      <c r="AB15" s="108"/>
      <c r="AC15" s="108"/>
      <c r="AD15" s="112"/>
      <c r="AE15" s="108"/>
      <c r="AF15" s="112"/>
      <c r="AG15" s="108"/>
      <c r="AH15" s="112"/>
      <c r="AI15" s="108"/>
      <c r="AJ15" s="112"/>
      <c r="AK15" s="108"/>
      <c r="AL15" s="112"/>
      <c r="AM15" s="101"/>
      <c r="AN15" s="145">
        <f t="shared" si="1"/>
        <v>0</v>
      </c>
      <c r="AO15" s="146"/>
      <c r="AP15" s="147">
        <f t="shared" si="2"/>
        <v>0</v>
      </c>
      <c r="AQ15" s="141">
        <f t="shared" si="3"/>
        <v>0</v>
      </c>
      <c r="AR15" s="141">
        <f t="shared" si="5"/>
        <v>0</v>
      </c>
      <c r="AS15" s="141"/>
      <c r="AT15" s="144"/>
      <c r="AU15" s="141">
        <f t="shared" si="4"/>
        <v>0</v>
      </c>
      <c r="AV15" s="202"/>
    </row>
    <row r="16" spans="1:48" ht="14.25" thickBot="1">
      <c r="A16" s="194">
        <f>RANK(AV16,$AV$8:$AV$47)</f>
        <v>6</v>
      </c>
      <c r="B16" s="60">
        <f t="shared" si="0"/>
        <v>8</v>
      </c>
      <c r="C16" s="197" t="s">
        <v>107</v>
      </c>
      <c r="D16" s="60"/>
      <c r="E16" s="38"/>
      <c r="F16" s="6"/>
      <c r="G16" s="7"/>
      <c r="H16" s="4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6"/>
      <c r="AA16" s="7"/>
      <c r="AB16" s="7"/>
      <c r="AC16" s="7"/>
      <c r="AD16" s="43"/>
      <c r="AE16" s="7"/>
      <c r="AF16" s="43"/>
      <c r="AG16" s="7"/>
      <c r="AH16" s="43"/>
      <c r="AI16" s="7"/>
      <c r="AJ16" s="43"/>
      <c r="AK16" s="7"/>
      <c r="AL16" s="43"/>
      <c r="AM16" s="8"/>
      <c r="AN16" s="6">
        <f t="shared" si="1"/>
        <v>0</v>
      </c>
      <c r="AO16" s="7"/>
      <c r="AP16" s="8">
        <f t="shared" si="2"/>
        <v>0</v>
      </c>
      <c r="AQ16" s="46">
        <f t="shared" si="3"/>
        <v>0</v>
      </c>
      <c r="AR16" s="46">
        <f t="shared" si="5"/>
        <v>0</v>
      </c>
      <c r="AS16" s="46"/>
      <c r="AT16" s="49"/>
      <c r="AU16" s="46">
        <f t="shared" si="4"/>
        <v>0</v>
      </c>
      <c r="AV16" s="204">
        <f>SUM(AU16:AU19)</f>
        <v>0</v>
      </c>
    </row>
    <row r="17" spans="1:48" ht="14.25" thickBot="1">
      <c r="A17" s="194"/>
      <c r="B17" s="61">
        <f t="shared" si="0"/>
        <v>8</v>
      </c>
      <c r="C17" s="197"/>
      <c r="D17" s="61"/>
      <c r="E17" s="37"/>
      <c r="F17" s="9"/>
      <c r="G17" s="2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0"/>
      <c r="Z17" s="9"/>
      <c r="AA17" s="2"/>
      <c r="AB17" s="2"/>
      <c r="AC17" s="2"/>
      <c r="AD17" s="27"/>
      <c r="AE17" s="2"/>
      <c r="AF17" s="27"/>
      <c r="AG17" s="2"/>
      <c r="AH17" s="27"/>
      <c r="AI17" s="2"/>
      <c r="AJ17" s="27"/>
      <c r="AK17" s="2"/>
      <c r="AL17" s="27"/>
      <c r="AM17" s="10"/>
      <c r="AN17" s="9">
        <f t="shared" si="1"/>
        <v>0</v>
      </c>
      <c r="AO17" s="2"/>
      <c r="AP17" s="10">
        <f t="shared" si="2"/>
        <v>0</v>
      </c>
      <c r="AQ17" s="47">
        <f t="shared" si="3"/>
        <v>0</v>
      </c>
      <c r="AR17" s="47">
        <f t="shared" si="5"/>
        <v>0</v>
      </c>
      <c r="AS17" s="47"/>
      <c r="AT17" s="50"/>
      <c r="AU17" s="47">
        <f t="shared" si="4"/>
        <v>0</v>
      </c>
      <c r="AV17" s="205"/>
    </row>
    <row r="18" spans="1:48" ht="14.25" thickBot="1">
      <c r="A18" s="194"/>
      <c r="B18" s="61">
        <f t="shared" si="0"/>
        <v>8</v>
      </c>
      <c r="C18" s="197"/>
      <c r="D18" s="61"/>
      <c r="E18" s="37"/>
      <c r="F18" s="9"/>
      <c r="G18" s="2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0"/>
      <c r="Z18" s="9"/>
      <c r="AA18" s="2"/>
      <c r="AB18" s="2"/>
      <c r="AC18" s="2"/>
      <c r="AD18" s="27"/>
      <c r="AE18" s="2"/>
      <c r="AF18" s="27"/>
      <c r="AG18" s="2"/>
      <c r="AH18" s="27"/>
      <c r="AI18" s="2"/>
      <c r="AJ18" s="27"/>
      <c r="AK18" s="2"/>
      <c r="AL18" s="27"/>
      <c r="AM18" s="10"/>
      <c r="AN18" s="9">
        <f t="shared" si="1"/>
        <v>0</v>
      </c>
      <c r="AO18" s="2"/>
      <c r="AP18" s="10">
        <f t="shared" si="2"/>
        <v>0</v>
      </c>
      <c r="AQ18" s="47">
        <f t="shared" si="3"/>
        <v>0</v>
      </c>
      <c r="AR18" s="47">
        <f t="shared" si="5"/>
        <v>0</v>
      </c>
      <c r="AS18" s="47"/>
      <c r="AT18" s="50"/>
      <c r="AU18" s="47">
        <f t="shared" si="4"/>
        <v>0</v>
      </c>
      <c r="AV18" s="205"/>
    </row>
    <row r="19" spans="1:48" ht="14.25" thickBot="1">
      <c r="A19" s="194"/>
      <c r="B19" s="63">
        <f t="shared" si="0"/>
        <v>8</v>
      </c>
      <c r="C19" s="197"/>
      <c r="D19" s="62"/>
      <c r="E19" s="37"/>
      <c r="F19" s="9"/>
      <c r="G19" s="2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0"/>
      <c r="Z19" s="9"/>
      <c r="AA19" s="2"/>
      <c r="AB19" s="2"/>
      <c r="AC19" s="2"/>
      <c r="AD19" s="27"/>
      <c r="AE19" s="2"/>
      <c r="AF19" s="27"/>
      <c r="AG19" s="2"/>
      <c r="AH19" s="27"/>
      <c r="AI19" s="2"/>
      <c r="AJ19" s="27"/>
      <c r="AK19" s="2"/>
      <c r="AL19" s="27"/>
      <c r="AM19" s="10"/>
      <c r="AN19" s="28">
        <f t="shared" si="1"/>
        <v>0</v>
      </c>
      <c r="AO19" s="29"/>
      <c r="AP19" s="30">
        <f t="shared" si="2"/>
        <v>0</v>
      </c>
      <c r="AQ19" s="52">
        <f t="shared" si="3"/>
        <v>0</v>
      </c>
      <c r="AR19" s="47">
        <f t="shared" si="5"/>
        <v>0</v>
      </c>
      <c r="AS19" s="47"/>
      <c r="AT19" s="50"/>
      <c r="AU19" s="48">
        <f t="shared" si="4"/>
        <v>0</v>
      </c>
      <c r="AV19" s="206"/>
    </row>
    <row r="20" spans="1:48" ht="14.25" thickBot="1">
      <c r="A20" s="186">
        <f>RANK(AV20,$AV$8:$AV$47)</f>
        <v>1</v>
      </c>
      <c r="B20" s="64">
        <f t="shared" si="0"/>
        <v>1</v>
      </c>
      <c r="C20" s="185" t="s">
        <v>3</v>
      </c>
      <c r="D20" s="123" t="s">
        <v>77</v>
      </c>
      <c r="E20" s="138"/>
      <c r="F20" s="104"/>
      <c r="G20" s="106">
        <v>1</v>
      </c>
      <c r="H20" s="105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7"/>
      <c r="Z20" s="104"/>
      <c r="AA20" s="106"/>
      <c r="AB20" s="106">
        <v>1</v>
      </c>
      <c r="AC20" s="106"/>
      <c r="AD20" s="105"/>
      <c r="AE20" s="106"/>
      <c r="AF20" s="105"/>
      <c r="AG20" s="106"/>
      <c r="AH20" s="105"/>
      <c r="AI20" s="106"/>
      <c r="AJ20" s="105"/>
      <c r="AK20" s="106"/>
      <c r="AL20" s="105"/>
      <c r="AM20" s="107"/>
      <c r="AN20" s="104">
        <f t="shared" si="1"/>
        <v>700</v>
      </c>
      <c r="AO20" s="106">
        <v>0.5</v>
      </c>
      <c r="AP20" s="107">
        <f t="shared" si="2"/>
        <v>350</v>
      </c>
      <c r="AQ20" s="140">
        <f t="shared" si="3"/>
        <v>400</v>
      </c>
      <c r="AR20" s="140">
        <f t="shared" si="5"/>
        <v>750</v>
      </c>
      <c r="AS20" s="140">
        <v>1</v>
      </c>
      <c r="AT20" s="143">
        <v>0</v>
      </c>
      <c r="AU20" s="140">
        <f t="shared" si="4"/>
        <v>750</v>
      </c>
      <c r="AV20" s="200">
        <f>SUM(AU20:AU23)</f>
        <v>850</v>
      </c>
    </row>
    <row r="21" spans="1:48" ht="14.25" thickBot="1">
      <c r="A21" s="186"/>
      <c r="B21" s="61">
        <f t="shared" si="0"/>
        <v>4</v>
      </c>
      <c r="C21" s="185"/>
      <c r="D21" s="123" t="s">
        <v>78</v>
      </c>
      <c r="E21" s="137"/>
      <c r="F21" s="111"/>
      <c r="G21" s="108"/>
      <c r="H21" s="112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1"/>
      <c r="Z21" s="111">
        <v>1</v>
      </c>
      <c r="AA21" s="108"/>
      <c r="AB21" s="108"/>
      <c r="AC21" s="108"/>
      <c r="AD21" s="112"/>
      <c r="AE21" s="108"/>
      <c r="AF21" s="112"/>
      <c r="AG21" s="108"/>
      <c r="AH21" s="112"/>
      <c r="AI21" s="108"/>
      <c r="AJ21" s="112"/>
      <c r="AK21" s="108"/>
      <c r="AL21" s="112"/>
      <c r="AM21" s="101"/>
      <c r="AN21" s="111">
        <f t="shared" si="1"/>
        <v>0</v>
      </c>
      <c r="AO21" s="108"/>
      <c r="AP21" s="101">
        <f t="shared" si="2"/>
        <v>0</v>
      </c>
      <c r="AQ21" s="141">
        <f t="shared" si="3"/>
        <v>100</v>
      </c>
      <c r="AR21" s="141">
        <f t="shared" si="5"/>
        <v>100</v>
      </c>
      <c r="AS21" s="141">
        <v>1</v>
      </c>
      <c r="AT21" s="144">
        <v>0</v>
      </c>
      <c r="AU21" s="141">
        <f t="shared" si="4"/>
        <v>100</v>
      </c>
      <c r="AV21" s="201"/>
    </row>
    <row r="22" spans="1:48" ht="14.25" thickBot="1">
      <c r="A22" s="186"/>
      <c r="B22" s="63">
        <f t="shared" si="0"/>
        <v>8</v>
      </c>
      <c r="C22" s="185"/>
      <c r="D22" s="139"/>
      <c r="E22" s="137"/>
      <c r="F22" s="111"/>
      <c r="G22" s="108"/>
      <c r="H22" s="112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1"/>
      <c r="Z22" s="111"/>
      <c r="AA22" s="108"/>
      <c r="AB22" s="108"/>
      <c r="AC22" s="108"/>
      <c r="AD22" s="112"/>
      <c r="AE22" s="108"/>
      <c r="AF22" s="112"/>
      <c r="AG22" s="108"/>
      <c r="AH22" s="112"/>
      <c r="AI22" s="108"/>
      <c r="AJ22" s="112"/>
      <c r="AK22" s="108"/>
      <c r="AL22" s="112"/>
      <c r="AM22" s="101"/>
      <c r="AN22" s="111">
        <f t="shared" si="1"/>
        <v>0</v>
      </c>
      <c r="AO22" s="108"/>
      <c r="AP22" s="101">
        <f t="shared" si="2"/>
        <v>0</v>
      </c>
      <c r="AQ22" s="141">
        <f t="shared" si="3"/>
        <v>0</v>
      </c>
      <c r="AR22" s="141">
        <f t="shared" si="5"/>
        <v>0</v>
      </c>
      <c r="AS22" s="141"/>
      <c r="AT22" s="144"/>
      <c r="AU22" s="141">
        <f t="shared" si="4"/>
        <v>0</v>
      </c>
      <c r="AV22" s="201"/>
    </row>
    <row r="23" spans="1:48" ht="14.25" thickBot="1">
      <c r="A23" s="186"/>
      <c r="B23" s="62">
        <f t="shared" si="0"/>
        <v>8</v>
      </c>
      <c r="C23" s="185"/>
      <c r="D23" s="124"/>
      <c r="E23" s="137"/>
      <c r="F23" s="111"/>
      <c r="G23" s="108"/>
      <c r="H23" s="112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1"/>
      <c r="Z23" s="111"/>
      <c r="AA23" s="108"/>
      <c r="AB23" s="108"/>
      <c r="AC23" s="108"/>
      <c r="AD23" s="112"/>
      <c r="AE23" s="108"/>
      <c r="AF23" s="112"/>
      <c r="AG23" s="108"/>
      <c r="AH23" s="112"/>
      <c r="AI23" s="108"/>
      <c r="AJ23" s="112"/>
      <c r="AK23" s="108"/>
      <c r="AL23" s="112"/>
      <c r="AM23" s="101"/>
      <c r="AN23" s="145">
        <f t="shared" si="1"/>
        <v>0</v>
      </c>
      <c r="AO23" s="146"/>
      <c r="AP23" s="147">
        <f t="shared" si="2"/>
        <v>0</v>
      </c>
      <c r="AQ23" s="141">
        <f t="shared" si="3"/>
        <v>0</v>
      </c>
      <c r="AR23" s="141">
        <f t="shared" si="5"/>
        <v>0</v>
      </c>
      <c r="AS23" s="141"/>
      <c r="AT23" s="144"/>
      <c r="AU23" s="141">
        <f t="shared" si="4"/>
        <v>0</v>
      </c>
      <c r="AV23" s="202"/>
    </row>
    <row r="24" spans="1:48" ht="14.25" thickBot="1">
      <c r="A24" s="186">
        <f>RANK(AV24,$AV$8:$AV$47)</f>
        <v>3</v>
      </c>
      <c r="B24" s="60">
        <f t="shared" si="0"/>
        <v>3</v>
      </c>
      <c r="C24" s="203" t="s">
        <v>4</v>
      </c>
      <c r="D24" s="72" t="s">
        <v>72</v>
      </c>
      <c r="E24" s="148"/>
      <c r="F24" s="77"/>
      <c r="G24" s="78">
        <v>1</v>
      </c>
      <c r="H24" s="90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49"/>
      <c r="Z24" s="77"/>
      <c r="AA24" s="78">
        <v>1</v>
      </c>
      <c r="AB24" s="78"/>
      <c r="AC24" s="78"/>
      <c r="AD24" s="90"/>
      <c r="AE24" s="78"/>
      <c r="AF24" s="90"/>
      <c r="AG24" s="78"/>
      <c r="AH24" s="90"/>
      <c r="AI24" s="78"/>
      <c r="AJ24" s="90"/>
      <c r="AK24" s="78"/>
      <c r="AL24" s="90"/>
      <c r="AM24" s="149"/>
      <c r="AN24" s="150">
        <f t="shared" si="1"/>
        <v>700</v>
      </c>
      <c r="AO24" s="99">
        <v>0.5</v>
      </c>
      <c r="AP24" s="151">
        <f t="shared" si="2"/>
        <v>350</v>
      </c>
      <c r="AQ24" s="152">
        <f t="shared" si="3"/>
        <v>200</v>
      </c>
      <c r="AR24" s="152">
        <f t="shared" si="5"/>
        <v>550</v>
      </c>
      <c r="AS24" s="152">
        <v>1</v>
      </c>
      <c r="AT24" s="153">
        <v>0</v>
      </c>
      <c r="AU24" s="46">
        <f t="shared" si="4"/>
        <v>550</v>
      </c>
      <c r="AV24" s="204">
        <f>SUM(AU24:AU27)</f>
        <v>550</v>
      </c>
    </row>
    <row r="25" spans="1:48" ht="14.25" thickBot="1">
      <c r="A25" s="186"/>
      <c r="B25" s="61">
        <f t="shared" si="0"/>
        <v>8</v>
      </c>
      <c r="C25" s="203"/>
      <c r="D25" s="73"/>
      <c r="E25" s="135"/>
      <c r="F25" s="82"/>
      <c r="G25" s="79"/>
      <c r="H25" s="91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54"/>
      <c r="Z25" s="82"/>
      <c r="AA25" s="79"/>
      <c r="AB25" s="79"/>
      <c r="AC25" s="79"/>
      <c r="AD25" s="91"/>
      <c r="AE25" s="79"/>
      <c r="AF25" s="91"/>
      <c r="AG25" s="79"/>
      <c r="AH25" s="91"/>
      <c r="AI25" s="79"/>
      <c r="AJ25" s="91"/>
      <c r="AK25" s="79"/>
      <c r="AL25" s="91"/>
      <c r="AM25" s="154"/>
      <c r="AN25" s="82">
        <f t="shared" si="1"/>
        <v>0</v>
      </c>
      <c r="AO25" s="79"/>
      <c r="AP25" s="154">
        <f t="shared" si="2"/>
        <v>0</v>
      </c>
      <c r="AQ25" s="155">
        <f t="shared" si="3"/>
        <v>0</v>
      </c>
      <c r="AR25" s="155">
        <f t="shared" si="5"/>
        <v>0</v>
      </c>
      <c r="AS25" s="155"/>
      <c r="AT25" s="156"/>
      <c r="AU25" s="47">
        <f t="shared" si="4"/>
        <v>0</v>
      </c>
      <c r="AV25" s="205"/>
    </row>
    <row r="26" spans="1:48" ht="14.25" thickBot="1">
      <c r="A26" s="186"/>
      <c r="B26" s="61">
        <f t="shared" si="0"/>
        <v>8</v>
      </c>
      <c r="C26" s="203"/>
      <c r="D26" s="73"/>
      <c r="E26" s="135"/>
      <c r="F26" s="82"/>
      <c r="G26" s="79"/>
      <c r="H26" s="91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154"/>
      <c r="Z26" s="82"/>
      <c r="AA26" s="79"/>
      <c r="AB26" s="79"/>
      <c r="AC26" s="79"/>
      <c r="AD26" s="91"/>
      <c r="AE26" s="79"/>
      <c r="AF26" s="91"/>
      <c r="AG26" s="79"/>
      <c r="AH26" s="91"/>
      <c r="AI26" s="79"/>
      <c r="AJ26" s="91"/>
      <c r="AK26" s="79"/>
      <c r="AL26" s="91"/>
      <c r="AM26" s="154"/>
      <c r="AN26" s="82">
        <f t="shared" si="1"/>
        <v>0</v>
      </c>
      <c r="AO26" s="79"/>
      <c r="AP26" s="154">
        <f t="shared" si="2"/>
        <v>0</v>
      </c>
      <c r="AQ26" s="155">
        <f t="shared" si="3"/>
        <v>0</v>
      </c>
      <c r="AR26" s="155">
        <f t="shared" si="5"/>
        <v>0</v>
      </c>
      <c r="AS26" s="155"/>
      <c r="AT26" s="156"/>
      <c r="AU26" s="47">
        <f t="shared" si="4"/>
        <v>0</v>
      </c>
      <c r="AV26" s="205"/>
    </row>
    <row r="27" spans="1:48" ht="14.25" thickBot="1">
      <c r="A27" s="186"/>
      <c r="B27" s="62">
        <f t="shared" si="0"/>
        <v>8</v>
      </c>
      <c r="C27" s="203"/>
      <c r="D27" s="74"/>
      <c r="E27" s="135"/>
      <c r="F27" s="82"/>
      <c r="G27" s="79"/>
      <c r="H27" s="91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154"/>
      <c r="Z27" s="82"/>
      <c r="AA27" s="79"/>
      <c r="AB27" s="79"/>
      <c r="AC27" s="79"/>
      <c r="AD27" s="91"/>
      <c r="AE27" s="79"/>
      <c r="AF27" s="91"/>
      <c r="AG27" s="79"/>
      <c r="AH27" s="91"/>
      <c r="AI27" s="79"/>
      <c r="AJ27" s="91"/>
      <c r="AK27" s="79"/>
      <c r="AL27" s="91"/>
      <c r="AM27" s="154"/>
      <c r="AN27" s="157">
        <f t="shared" si="1"/>
        <v>0</v>
      </c>
      <c r="AO27" s="158"/>
      <c r="AP27" s="159">
        <f t="shared" si="2"/>
        <v>0</v>
      </c>
      <c r="AQ27" s="155">
        <f t="shared" si="3"/>
        <v>0</v>
      </c>
      <c r="AR27" s="155">
        <f t="shared" si="5"/>
        <v>0</v>
      </c>
      <c r="AS27" s="155"/>
      <c r="AT27" s="156"/>
      <c r="AU27" s="54">
        <f t="shared" si="4"/>
        <v>0</v>
      </c>
      <c r="AV27" s="206"/>
    </row>
    <row r="28" spans="1:48" ht="14.25" thickBot="1">
      <c r="A28" s="186">
        <f>RANK(AV28,$AV$8:$AV$47)</f>
        <v>6</v>
      </c>
      <c r="B28" s="60">
        <f t="shared" si="0"/>
        <v>8</v>
      </c>
      <c r="C28" s="185" t="s">
        <v>7</v>
      </c>
      <c r="D28" s="122"/>
      <c r="E28" s="138"/>
      <c r="F28" s="104"/>
      <c r="G28" s="106"/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/>
      <c r="Z28" s="104"/>
      <c r="AA28" s="106"/>
      <c r="AB28" s="106"/>
      <c r="AC28" s="106"/>
      <c r="AD28" s="105"/>
      <c r="AE28" s="106"/>
      <c r="AF28" s="105"/>
      <c r="AG28" s="106"/>
      <c r="AH28" s="105"/>
      <c r="AI28" s="106"/>
      <c r="AJ28" s="105"/>
      <c r="AK28" s="106"/>
      <c r="AL28" s="105"/>
      <c r="AM28" s="107"/>
      <c r="AN28" s="104">
        <f t="shared" si="1"/>
        <v>0</v>
      </c>
      <c r="AO28" s="106"/>
      <c r="AP28" s="107">
        <f t="shared" si="2"/>
        <v>0</v>
      </c>
      <c r="AQ28" s="140">
        <f t="shared" si="3"/>
        <v>0</v>
      </c>
      <c r="AR28" s="140">
        <f t="shared" si="5"/>
        <v>0</v>
      </c>
      <c r="AS28" s="140"/>
      <c r="AT28" s="143"/>
      <c r="AU28" s="140">
        <f t="shared" si="4"/>
        <v>0</v>
      </c>
      <c r="AV28" s="200">
        <f>SUM(AU28:AU31)</f>
        <v>0</v>
      </c>
    </row>
    <row r="29" spans="1:48" ht="14.25" thickBot="1">
      <c r="A29" s="186"/>
      <c r="B29" s="61">
        <f t="shared" si="0"/>
        <v>8</v>
      </c>
      <c r="C29" s="185"/>
      <c r="D29" s="123"/>
      <c r="E29" s="137"/>
      <c r="F29" s="111"/>
      <c r="G29" s="108"/>
      <c r="H29" s="112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1"/>
      <c r="Z29" s="111"/>
      <c r="AA29" s="108"/>
      <c r="AB29" s="108"/>
      <c r="AC29" s="108"/>
      <c r="AD29" s="112"/>
      <c r="AE29" s="108"/>
      <c r="AF29" s="112"/>
      <c r="AG29" s="108"/>
      <c r="AH29" s="112"/>
      <c r="AI29" s="108"/>
      <c r="AJ29" s="112"/>
      <c r="AK29" s="108"/>
      <c r="AL29" s="112"/>
      <c r="AM29" s="101"/>
      <c r="AN29" s="111">
        <f t="shared" si="1"/>
        <v>0</v>
      </c>
      <c r="AO29" s="108"/>
      <c r="AP29" s="101">
        <f t="shared" si="2"/>
        <v>0</v>
      </c>
      <c r="AQ29" s="141">
        <f t="shared" si="3"/>
        <v>0</v>
      </c>
      <c r="AR29" s="141">
        <f t="shared" si="5"/>
        <v>0</v>
      </c>
      <c r="AS29" s="141"/>
      <c r="AT29" s="144"/>
      <c r="AU29" s="168">
        <f t="shared" si="4"/>
        <v>0</v>
      </c>
      <c r="AV29" s="201"/>
    </row>
    <row r="30" spans="1:48" ht="14.25" thickBot="1">
      <c r="A30" s="186"/>
      <c r="B30" s="61">
        <f t="shared" si="0"/>
        <v>8</v>
      </c>
      <c r="C30" s="185"/>
      <c r="D30" s="123"/>
      <c r="E30" s="137"/>
      <c r="F30" s="111"/>
      <c r="G30" s="108"/>
      <c r="H30" s="112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1"/>
      <c r="Z30" s="111"/>
      <c r="AA30" s="108"/>
      <c r="AB30" s="108"/>
      <c r="AC30" s="108"/>
      <c r="AD30" s="112"/>
      <c r="AE30" s="108"/>
      <c r="AF30" s="112"/>
      <c r="AG30" s="108"/>
      <c r="AH30" s="112"/>
      <c r="AI30" s="108"/>
      <c r="AJ30" s="112"/>
      <c r="AK30" s="108"/>
      <c r="AL30" s="112"/>
      <c r="AM30" s="101"/>
      <c r="AN30" s="111">
        <f t="shared" si="1"/>
        <v>0</v>
      </c>
      <c r="AO30" s="108"/>
      <c r="AP30" s="101">
        <f t="shared" si="2"/>
        <v>0</v>
      </c>
      <c r="AQ30" s="141">
        <f t="shared" si="3"/>
        <v>0</v>
      </c>
      <c r="AR30" s="141">
        <f t="shared" si="5"/>
        <v>0</v>
      </c>
      <c r="AS30" s="141"/>
      <c r="AT30" s="144"/>
      <c r="AU30" s="168">
        <f t="shared" si="4"/>
        <v>0</v>
      </c>
      <c r="AV30" s="201"/>
    </row>
    <row r="31" spans="1:48" ht="14.25" thickBot="1">
      <c r="A31" s="186"/>
      <c r="B31" s="62">
        <f t="shared" si="0"/>
        <v>8</v>
      </c>
      <c r="C31" s="185"/>
      <c r="D31" s="124"/>
      <c r="E31" s="137"/>
      <c r="F31" s="111"/>
      <c r="G31" s="108"/>
      <c r="H31" s="112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1"/>
      <c r="Z31" s="111"/>
      <c r="AA31" s="108"/>
      <c r="AB31" s="108"/>
      <c r="AC31" s="108"/>
      <c r="AD31" s="112"/>
      <c r="AE31" s="108"/>
      <c r="AF31" s="112"/>
      <c r="AG31" s="108"/>
      <c r="AH31" s="112"/>
      <c r="AI31" s="108"/>
      <c r="AJ31" s="112"/>
      <c r="AK31" s="108"/>
      <c r="AL31" s="112"/>
      <c r="AM31" s="101"/>
      <c r="AN31" s="145">
        <f t="shared" si="1"/>
        <v>0</v>
      </c>
      <c r="AO31" s="146"/>
      <c r="AP31" s="147">
        <f t="shared" si="2"/>
        <v>0</v>
      </c>
      <c r="AQ31" s="141">
        <f t="shared" si="3"/>
        <v>0</v>
      </c>
      <c r="AR31" s="141">
        <f t="shared" si="5"/>
        <v>0</v>
      </c>
      <c r="AS31" s="141"/>
      <c r="AT31" s="144"/>
      <c r="AU31" s="141">
        <f t="shared" si="4"/>
        <v>0</v>
      </c>
      <c r="AV31" s="202"/>
    </row>
    <row r="32" spans="1:48" ht="14.25" thickBot="1">
      <c r="A32" s="186">
        <f>RANK(AV32,$AV$8:$AV$47)</f>
        <v>5</v>
      </c>
      <c r="B32" s="60">
        <f t="shared" si="0"/>
        <v>7</v>
      </c>
      <c r="C32" s="203" t="s">
        <v>8</v>
      </c>
      <c r="D32" s="72" t="s">
        <v>82</v>
      </c>
      <c r="E32" s="148"/>
      <c r="F32" s="77"/>
      <c r="G32" s="78"/>
      <c r="H32" s="90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149"/>
      <c r="Z32" s="77">
        <v>1</v>
      </c>
      <c r="AA32" s="78"/>
      <c r="AB32" s="78"/>
      <c r="AC32" s="78"/>
      <c r="AD32" s="90"/>
      <c r="AE32" s="78"/>
      <c r="AF32" s="90"/>
      <c r="AG32" s="78"/>
      <c r="AH32" s="90"/>
      <c r="AI32" s="78"/>
      <c r="AJ32" s="90"/>
      <c r="AK32" s="78"/>
      <c r="AL32" s="90"/>
      <c r="AM32" s="149"/>
      <c r="AN32" s="150">
        <f t="shared" si="1"/>
        <v>0</v>
      </c>
      <c r="AO32" s="99"/>
      <c r="AP32" s="151">
        <f t="shared" si="2"/>
        <v>0</v>
      </c>
      <c r="AQ32" s="152">
        <f t="shared" si="3"/>
        <v>100</v>
      </c>
      <c r="AR32" s="152">
        <f t="shared" si="5"/>
        <v>100</v>
      </c>
      <c r="AS32" s="152">
        <v>0.6</v>
      </c>
      <c r="AT32" s="153"/>
      <c r="AU32" s="46">
        <f t="shared" si="4"/>
        <v>60</v>
      </c>
      <c r="AV32" s="204">
        <f>SUM(AU32:AU35)</f>
        <v>60</v>
      </c>
    </row>
    <row r="33" spans="1:48" ht="14.25" thickBot="1">
      <c r="A33" s="186"/>
      <c r="B33" s="61">
        <f t="shared" si="0"/>
        <v>8</v>
      </c>
      <c r="C33" s="203"/>
      <c r="D33" s="73"/>
      <c r="E33" s="135"/>
      <c r="F33" s="82"/>
      <c r="G33" s="79"/>
      <c r="H33" s="91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154"/>
      <c r="Z33" s="82"/>
      <c r="AA33" s="79"/>
      <c r="AB33" s="79"/>
      <c r="AC33" s="79"/>
      <c r="AD33" s="91"/>
      <c r="AE33" s="79"/>
      <c r="AF33" s="91"/>
      <c r="AG33" s="79"/>
      <c r="AH33" s="91"/>
      <c r="AI33" s="79"/>
      <c r="AJ33" s="91"/>
      <c r="AK33" s="79"/>
      <c r="AL33" s="91"/>
      <c r="AM33" s="154"/>
      <c r="AN33" s="82">
        <f t="shared" si="1"/>
        <v>0</v>
      </c>
      <c r="AO33" s="79"/>
      <c r="AP33" s="154">
        <f>AO33*AN33</f>
        <v>0</v>
      </c>
      <c r="AQ33" s="155">
        <f t="shared" si="3"/>
        <v>0</v>
      </c>
      <c r="AR33" s="155">
        <f t="shared" si="5"/>
        <v>0</v>
      </c>
      <c r="AS33" s="155"/>
      <c r="AT33" s="156"/>
      <c r="AU33" s="47">
        <f t="shared" si="4"/>
        <v>0</v>
      </c>
      <c r="AV33" s="205"/>
    </row>
    <row r="34" spans="1:48" ht="14.25" thickBot="1">
      <c r="A34" s="186"/>
      <c r="B34" s="61">
        <f t="shared" si="0"/>
        <v>8</v>
      </c>
      <c r="C34" s="203"/>
      <c r="D34" s="73"/>
      <c r="E34" s="135"/>
      <c r="F34" s="82"/>
      <c r="G34" s="79"/>
      <c r="H34" s="91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54"/>
      <c r="Z34" s="82"/>
      <c r="AA34" s="79"/>
      <c r="AB34" s="79"/>
      <c r="AC34" s="79"/>
      <c r="AD34" s="91"/>
      <c r="AE34" s="79"/>
      <c r="AF34" s="91"/>
      <c r="AG34" s="79"/>
      <c r="AH34" s="91"/>
      <c r="AI34" s="79"/>
      <c r="AJ34" s="91"/>
      <c r="AK34" s="79"/>
      <c r="AL34" s="91"/>
      <c r="AM34" s="154"/>
      <c r="AN34" s="82">
        <f t="shared" si="1"/>
        <v>0</v>
      </c>
      <c r="AO34" s="79"/>
      <c r="AP34" s="154">
        <f t="shared" ref="AP34:AP47" si="6">AO34*AN34</f>
        <v>0</v>
      </c>
      <c r="AQ34" s="155">
        <f t="shared" si="3"/>
        <v>0</v>
      </c>
      <c r="AR34" s="155">
        <f t="shared" si="5"/>
        <v>0</v>
      </c>
      <c r="AS34" s="155"/>
      <c r="AT34" s="156"/>
      <c r="AU34" s="47">
        <f t="shared" si="4"/>
        <v>0</v>
      </c>
      <c r="AV34" s="205"/>
    </row>
    <row r="35" spans="1:48" ht="14.25" thickBot="1">
      <c r="A35" s="186"/>
      <c r="B35" s="62">
        <f t="shared" si="0"/>
        <v>8</v>
      </c>
      <c r="C35" s="203"/>
      <c r="D35" s="74"/>
      <c r="E35" s="135"/>
      <c r="F35" s="82"/>
      <c r="G35" s="79"/>
      <c r="H35" s="91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154"/>
      <c r="Z35" s="160"/>
      <c r="AA35" s="161"/>
      <c r="AB35" s="161"/>
      <c r="AC35" s="161"/>
      <c r="AD35" s="162"/>
      <c r="AE35" s="161"/>
      <c r="AF35" s="162"/>
      <c r="AG35" s="161"/>
      <c r="AH35" s="162"/>
      <c r="AI35" s="161"/>
      <c r="AJ35" s="162"/>
      <c r="AK35" s="161"/>
      <c r="AL35" s="162"/>
      <c r="AM35" s="163"/>
      <c r="AN35" s="157">
        <f t="shared" si="1"/>
        <v>0</v>
      </c>
      <c r="AO35" s="158"/>
      <c r="AP35" s="159">
        <f t="shared" si="6"/>
        <v>0</v>
      </c>
      <c r="AQ35" s="155">
        <f t="shared" si="3"/>
        <v>0</v>
      </c>
      <c r="AR35" s="155">
        <f t="shared" si="5"/>
        <v>0</v>
      </c>
      <c r="AS35" s="155"/>
      <c r="AT35" s="156"/>
      <c r="AU35" s="47">
        <f t="shared" si="4"/>
        <v>0</v>
      </c>
      <c r="AV35" s="206"/>
    </row>
    <row r="36" spans="1:48" ht="14.25" thickBot="1">
      <c r="A36" s="186">
        <f>RANK(AV36,$AV$8:$AV$47)</f>
        <v>6</v>
      </c>
      <c r="B36" s="60">
        <f t="shared" si="0"/>
        <v>8</v>
      </c>
      <c r="C36" s="185" t="s">
        <v>9</v>
      </c>
      <c r="D36" s="102"/>
      <c r="E36" s="138"/>
      <c r="F36" s="104"/>
      <c r="G36" s="106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  <c r="Z36" s="164"/>
      <c r="AA36" s="109"/>
      <c r="AB36" s="165"/>
      <c r="AC36" s="109"/>
      <c r="AD36" s="165"/>
      <c r="AE36" s="109"/>
      <c r="AF36" s="165"/>
      <c r="AG36" s="109"/>
      <c r="AH36" s="165"/>
      <c r="AI36" s="109"/>
      <c r="AJ36" s="165"/>
      <c r="AK36" s="109"/>
      <c r="AL36" s="165"/>
      <c r="AM36" s="166"/>
      <c r="AN36" s="104">
        <f t="shared" si="1"/>
        <v>0</v>
      </c>
      <c r="AO36" s="106"/>
      <c r="AP36" s="107">
        <f t="shared" si="6"/>
        <v>0</v>
      </c>
      <c r="AQ36" s="140">
        <f t="shared" si="3"/>
        <v>0</v>
      </c>
      <c r="AR36" s="140">
        <f t="shared" si="5"/>
        <v>0</v>
      </c>
      <c r="AS36" s="140"/>
      <c r="AT36" s="143"/>
      <c r="AU36" s="140">
        <f t="shared" si="4"/>
        <v>0</v>
      </c>
      <c r="AV36" s="200">
        <f>SUM(AU36:AU39)</f>
        <v>0</v>
      </c>
    </row>
    <row r="37" spans="1:48" ht="14.25" thickBot="1">
      <c r="A37" s="186"/>
      <c r="B37" s="61">
        <f t="shared" si="0"/>
        <v>8</v>
      </c>
      <c r="C37" s="185"/>
      <c r="D37" s="113"/>
      <c r="E37" s="137"/>
      <c r="F37" s="111"/>
      <c r="G37" s="108"/>
      <c r="H37" s="112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1"/>
      <c r="Z37" s="111"/>
      <c r="AA37" s="108"/>
      <c r="AB37" s="112"/>
      <c r="AC37" s="108"/>
      <c r="AD37" s="112"/>
      <c r="AE37" s="108"/>
      <c r="AF37" s="112"/>
      <c r="AG37" s="108"/>
      <c r="AH37" s="112"/>
      <c r="AI37" s="108"/>
      <c r="AJ37" s="112"/>
      <c r="AK37" s="108"/>
      <c r="AL37" s="112"/>
      <c r="AM37" s="101"/>
      <c r="AN37" s="111">
        <f t="shared" si="1"/>
        <v>0</v>
      </c>
      <c r="AO37" s="108"/>
      <c r="AP37" s="101">
        <f t="shared" si="6"/>
        <v>0</v>
      </c>
      <c r="AQ37" s="141">
        <f t="shared" si="3"/>
        <v>0</v>
      </c>
      <c r="AR37" s="141">
        <f t="shared" si="5"/>
        <v>0</v>
      </c>
      <c r="AS37" s="141"/>
      <c r="AT37" s="144"/>
      <c r="AU37" s="141">
        <f t="shared" si="4"/>
        <v>0</v>
      </c>
      <c r="AV37" s="201"/>
    </row>
    <row r="38" spans="1:48" ht="14.25" thickBot="1">
      <c r="A38" s="186"/>
      <c r="B38" s="61">
        <f t="shared" si="0"/>
        <v>8</v>
      </c>
      <c r="C38" s="185"/>
      <c r="D38" s="113"/>
      <c r="E38" s="137"/>
      <c r="F38" s="111"/>
      <c r="G38" s="108"/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1"/>
      <c r="Z38" s="111"/>
      <c r="AA38" s="108"/>
      <c r="AB38" s="112"/>
      <c r="AC38" s="108"/>
      <c r="AD38" s="112"/>
      <c r="AE38" s="108"/>
      <c r="AF38" s="112"/>
      <c r="AG38" s="108"/>
      <c r="AH38" s="112"/>
      <c r="AI38" s="108"/>
      <c r="AJ38" s="112"/>
      <c r="AK38" s="108"/>
      <c r="AL38" s="112"/>
      <c r="AM38" s="101"/>
      <c r="AN38" s="111">
        <f t="shared" si="1"/>
        <v>0</v>
      </c>
      <c r="AO38" s="108"/>
      <c r="AP38" s="101">
        <f t="shared" si="6"/>
        <v>0</v>
      </c>
      <c r="AQ38" s="141">
        <f t="shared" si="3"/>
        <v>0</v>
      </c>
      <c r="AR38" s="141">
        <f t="shared" si="5"/>
        <v>0</v>
      </c>
      <c r="AS38" s="141"/>
      <c r="AT38" s="144"/>
      <c r="AU38" s="141">
        <f t="shared" si="4"/>
        <v>0</v>
      </c>
      <c r="AV38" s="201"/>
    </row>
    <row r="39" spans="1:48" ht="14.25" thickBot="1">
      <c r="A39" s="186"/>
      <c r="B39" s="62">
        <f t="shared" si="0"/>
        <v>8</v>
      </c>
      <c r="C39" s="185"/>
      <c r="D39" s="115"/>
      <c r="E39" s="137"/>
      <c r="F39" s="111"/>
      <c r="G39" s="108"/>
      <c r="H39" s="112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1"/>
      <c r="Z39" s="111"/>
      <c r="AA39" s="108"/>
      <c r="AB39" s="112"/>
      <c r="AC39" s="108"/>
      <c r="AD39" s="112"/>
      <c r="AE39" s="108"/>
      <c r="AF39" s="112"/>
      <c r="AG39" s="108"/>
      <c r="AH39" s="112"/>
      <c r="AI39" s="108"/>
      <c r="AJ39" s="112"/>
      <c r="AK39" s="108"/>
      <c r="AL39" s="112"/>
      <c r="AM39" s="101"/>
      <c r="AN39" s="145">
        <f t="shared" si="1"/>
        <v>0</v>
      </c>
      <c r="AO39" s="146"/>
      <c r="AP39" s="147">
        <f t="shared" si="6"/>
        <v>0</v>
      </c>
      <c r="AQ39" s="141">
        <f t="shared" si="3"/>
        <v>0</v>
      </c>
      <c r="AR39" s="141">
        <f t="shared" si="5"/>
        <v>0</v>
      </c>
      <c r="AS39" s="141"/>
      <c r="AT39" s="144"/>
      <c r="AU39" s="168">
        <f t="shared" si="4"/>
        <v>0</v>
      </c>
      <c r="AV39" s="202"/>
    </row>
    <row r="40" spans="1:48" ht="14.25" thickBot="1">
      <c r="A40" s="186">
        <f>RANK(AV40,$AV$8:$AV$47)</f>
        <v>6</v>
      </c>
      <c r="B40" s="60">
        <f t="shared" si="0"/>
        <v>8</v>
      </c>
      <c r="C40" s="203" t="s">
        <v>10</v>
      </c>
      <c r="D40" s="72"/>
      <c r="E40" s="148"/>
      <c r="F40" s="77"/>
      <c r="G40" s="78"/>
      <c r="H40" s="90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49"/>
      <c r="Z40" s="77"/>
      <c r="AA40" s="78"/>
      <c r="AB40" s="90"/>
      <c r="AC40" s="78"/>
      <c r="AD40" s="90"/>
      <c r="AE40" s="78"/>
      <c r="AF40" s="90"/>
      <c r="AG40" s="78"/>
      <c r="AH40" s="90"/>
      <c r="AI40" s="78"/>
      <c r="AJ40" s="90"/>
      <c r="AK40" s="78"/>
      <c r="AL40" s="90"/>
      <c r="AM40" s="149"/>
      <c r="AN40" s="150">
        <f t="shared" si="1"/>
        <v>0</v>
      </c>
      <c r="AO40" s="99"/>
      <c r="AP40" s="151">
        <f t="shared" si="6"/>
        <v>0</v>
      </c>
      <c r="AQ40" s="152">
        <f t="shared" si="3"/>
        <v>0</v>
      </c>
      <c r="AR40" s="152">
        <f t="shared" si="5"/>
        <v>0</v>
      </c>
      <c r="AS40" s="152"/>
      <c r="AT40" s="153"/>
      <c r="AU40" s="46">
        <f t="shared" si="4"/>
        <v>0</v>
      </c>
      <c r="AV40" s="204">
        <f>SUM(AU40:AU43)</f>
        <v>0</v>
      </c>
    </row>
    <row r="41" spans="1:48" ht="14.25" thickBot="1">
      <c r="A41" s="186"/>
      <c r="B41" s="61">
        <f t="shared" si="0"/>
        <v>8</v>
      </c>
      <c r="C41" s="203"/>
      <c r="D41" s="73"/>
      <c r="E41" s="135"/>
      <c r="F41" s="82"/>
      <c r="G41" s="79"/>
      <c r="H41" s="91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154"/>
      <c r="Z41" s="82"/>
      <c r="AA41" s="79"/>
      <c r="AB41" s="91"/>
      <c r="AC41" s="79"/>
      <c r="AD41" s="91"/>
      <c r="AE41" s="79"/>
      <c r="AF41" s="91"/>
      <c r="AG41" s="79"/>
      <c r="AH41" s="91"/>
      <c r="AI41" s="79"/>
      <c r="AJ41" s="91"/>
      <c r="AK41" s="79"/>
      <c r="AL41" s="91"/>
      <c r="AM41" s="154"/>
      <c r="AN41" s="82">
        <f t="shared" si="1"/>
        <v>0</v>
      </c>
      <c r="AO41" s="79"/>
      <c r="AP41" s="154">
        <f t="shared" si="6"/>
        <v>0</v>
      </c>
      <c r="AQ41" s="155">
        <f t="shared" si="3"/>
        <v>0</v>
      </c>
      <c r="AR41" s="155">
        <f t="shared" si="5"/>
        <v>0</v>
      </c>
      <c r="AS41" s="155"/>
      <c r="AT41" s="156"/>
      <c r="AU41" s="47">
        <f t="shared" si="4"/>
        <v>0</v>
      </c>
      <c r="AV41" s="205"/>
    </row>
    <row r="42" spans="1:48" ht="14.25" thickBot="1">
      <c r="A42" s="186"/>
      <c r="B42" s="61">
        <f t="shared" si="0"/>
        <v>8</v>
      </c>
      <c r="C42" s="203"/>
      <c r="D42" s="73"/>
      <c r="E42" s="135"/>
      <c r="F42" s="82"/>
      <c r="G42" s="79"/>
      <c r="H42" s="91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154"/>
      <c r="Z42" s="82"/>
      <c r="AA42" s="79"/>
      <c r="AB42" s="91"/>
      <c r="AC42" s="79"/>
      <c r="AD42" s="91"/>
      <c r="AE42" s="79"/>
      <c r="AF42" s="91"/>
      <c r="AG42" s="79"/>
      <c r="AH42" s="91"/>
      <c r="AI42" s="79"/>
      <c r="AJ42" s="91"/>
      <c r="AK42" s="79"/>
      <c r="AL42" s="91"/>
      <c r="AM42" s="154"/>
      <c r="AN42" s="82">
        <f t="shared" si="1"/>
        <v>0</v>
      </c>
      <c r="AO42" s="79"/>
      <c r="AP42" s="154">
        <f t="shared" si="6"/>
        <v>0</v>
      </c>
      <c r="AQ42" s="155">
        <f t="shared" si="3"/>
        <v>0</v>
      </c>
      <c r="AR42" s="155">
        <f t="shared" si="5"/>
        <v>0</v>
      </c>
      <c r="AS42" s="155"/>
      <c r="AT42" s="156"/>
      <c r="AU42" s="47">
        <f t="shared" si="4"/>
        <v>0</v>
      </c>
      <c r="AV42" s="205"/>
    </row>
    <row r="43" spans="1:48" ht="14.25" thickBot="1">
      <c r="A43" s="186"/>
      <c r="B43" s="62">
        <f t="shared" si="0"/>
        <v>8</v>
      </c>
      <c r="C43" s="203"/>
      <c r="D43" s="74"/>
      <c r="E43" s="135"/>
      <c r="F43" s="82"/>
      <c r="G43" s="79"/>
      <c r="H43" s="9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54"/>
      <c r="Z43" s="82"/>
      <c r="AA43" s="79"/>
      <c r="AB43" s="91"/>
      <c r="AC43" s="79"/>
      <c r="AD43" s="91"/>
      <c r="AE43" s="79"/>
      <c r="AF43" s="91"/>
      <c r="AG43" s="79"/>
      <c r="AH43" s="91"/>
      <c r="AI43" s="79"/>
      <c r="AJ43" s="91"/>
      <c r="AK43" s="79"/>
      <c r="AL43" s="91"/>
      <c r="AM43" s="154"/>
      <c r="AN43" s="157">
        <f t="shared" si="1"/>
        <v>0</v>
      </c>
      <c r="AO43" s="158"/>
      <c r="AP43" s="159">
        <f t="shared" si="6"/>
        <v>0</v>
      </c>
      <c r="AQ43" s="155">
        <f t="shared" si="3"/>
        <v>0</v>
      </c>
      <c r="AR43" s="155">
        <f t="shared" si="5"/>
        <v>0</v>
      </c>
      <c r="AS43" s="155"/>
      <c r="AT43" s="156"/>
      <c r="AU43" s="47">
        <f t="shared" si="4"/>
        <v>0</v>
      </c>
      <c r="AV43" s="206"/>
    </row>
    <row r="44" spans="1:48" ht="14.25" thickBot="1">
      <c r="A44" s="186">
        <f>RANK(AV44,$AV$8:$AV$47)</f>
        <v>6</v>
      </c>
      <c r="B44" s="60">
        <f t="shared" si="0"/>
        <v>8</v>
      </c>
      <c r="C44" s="185" t="s">
        <v>108</v>
      </c>
      <c r="D44" s="122"/>
      <c r="E44" s="140"/>
      <c r="F44" s="104"/>
      <c r="G44" s="106"/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4"/>
      <c r="AA44" s="106"/>
      <c r="AB44" s="105"/>
      <c r="AC44" s="106"/>
      <c r="AD44" s="105"/>
      <c r="AE44" s="106"/>
      <c r="AF44" s="105"/>
      <c r="AG44" s="106"/>
      <c r="AH44" s="105"/>
      <c r="AI44" s="106"/>
      <c r="AJ44" s="105"/>
      <c r="AK44" s="106"/>
      <c r="AL44" s="105"/>
      <c r="AM44" s="107"/>
      <c r="AN44" s="104">
        <f t="shared" si="1"/>
        <v>0</v>
      </c>
      <c r="AO44" s="106"/>
      <c r="AP44" s="107">
        <f t="shared" si="6"/>
        <v>0</v>
      </c>
      <c r="AQ44" s="140">
        <f t="shared" si="3"/>
        <v>0</v>
      </c>
      <c r="AR44" s="140">
        <f t="shared" si="5"/>
        <v>0</v>
      </c>
      <c r="AS44" s="140"/>
      <c r="AT44" s="143"/>
      <c r="AU44" s="140">
        <f t="shared" si="4"/>
        <v>0</v>
      </c>
      <c r="AV44" s="200">
        <f>SUM(AU44:AU47)</f>
        <v>0</v>
      </c>
    </row>
    <row r="45" spans="1:48" ht="14.25" thickBot="1">
      <c r="A45" s="186"/>
      <c r="B45" s="61">
        <f t="shared" si="0"/>
        <v>8</v>
      </c>
      <c r="C45" s="185"/>
      <c r="D45" s="123"/>
      <c r="E45" s="141"/>
      <c r="F45" s="111"/>
      <c r="G45" s="108"/>
      <c r="H45" s="112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1"/>
      <c r="Z45" s="111"/>
      <c r="AA45" s="108"/>
      <c r="AB45" s="112"/>
      <c r="AC45" s="108"/>
      <c r="AD45" s="112"/>
      <c r="AE45" s="108"/>
      <c r="AF45" s="112"/>
      <c r="AG45" s="108"/>
      <c r="AH45" s="112"/>
      <c r="AI45" s="108"/>
      <c r="AJ45" s="112"/>
      <c r="AK45" s="108"/>
      <c r="AL45" s="112"/>
      <c r="AM45" s="101"/>
      <c r="AN45" s="111">
        <f t="shared" si="1"/>
        <v>0</v>
      </c>
      <c r="AO45" s="108"/>
      <c r="AP45" s="101">
        <f t="shared" si="6"/>
        <v>0</v>
      </c>
      <c r="AQ45" s="141">
        <f t="shared" si="3"/>
        <v>0</v>
      </c>
      <c r="AR45" s="141">
        <f t="shared" si="5"/>
        <v>0</v>
      </c>
      <c r="AS45" s="141"/>
      <c r="AT45" s="144"/>
      <c r="AU45" s="141">
        <f t="shared" si="4"/>
        <v>0</v>
      </c>
      <c r="AV45" s="201"/>
    </row>
    <row r="46" spans="1:48" ht="14.25" thickBot="1">
      <c r="A46" s="186"/>
      <c r="B46" s="61">
        <f t="shared" si="0"/>
        <v>8</v>
      </c>
      <c r="C46" s="185"/>
      <c r="D46" s="123"/>
      <c r="E46" s="141"/>
      <c r="F46" s="111"/>
      <c r="G46" s="108"/>
      <c r="H46" s="112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1"/>
      <c r="Z46" s="111"/>
      <c r="AA46" s="108"/>
      <c r="AB46" s="112"/>
      <c r="AC46" s="108"/>
      <c r="AD46" s="112"/>
      <c r="AE46" s="108"/>
      <c r="AF46" s="112"/>
      <c r="AG46" s="108"/>
      <c r="AH46" s="112"/>
      <c r="AI46" s="108"/>
      <c r="AJ46" s="112"/>
      <c r="AK46" s="108"/>
      <c r="AL46" s="112"/>
      <c r="AM46" s="101"/>
      <c r="AN46" s="111">
        <f t="shared" si="1"/>
        <v>0</v>
      </c>
      <c r="AO46" s="108"/>
      <c r="AP46" s="101">
        <f t="shared" si="6"/>
        <v>0</v>
      </c>
      <c r="AQ46" s="141">
        <f t="shared" si="3"/>
        <v>0</v>
      </c>
      <c r="AR46" s="141">
        <f t="shared" si="5"/>
        <v>0</v>
      </c>
      <c r="AS46" s="141"/>
      <c r="AT46" s="144"/>
      <c r="AU46" s="168">
        <f t="shared" si="4"/>
        <v>0</v>
      </c>
      <c r="AV46" s="201"/>
    </row>
    <row r="47" spans="1:48" ht="14.25" thickBot="1">
      <c r="A47" s="186"/>
      <c r="B47" s="62">
        <f t="shared" si="0"/>
        <v>8</v>
      </c>
      <c r="C47" s="185"/>
      <c r="D47" s="124"/>
      <c r="E47" s="142"/>
      <c r="F47" s="145"/>
      <c r="G47" s="146"/>
      <c r="H47" s="167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7"/>
      <c r="Z47" s="145"/>
      <c r="AA47" s="146"/>
      <c r="AB47" s="167"/>
      <c r="AC47" s="146"/>
      <c r="AD47" s="167"/>
      <c r="AE47" s="146"/>
      <c r="AF47" s="167"/>
      <c r="AG47" s="146"/>
      <c r="AH47" s="167"/>
      <c r="AI47" s="146"/>
      <c r="AJ47" s="167"/>
      <c r="AK47" s="146"/>
      <c r="AL47" s="167"/>
      <c r="AM47" s="147"/>
      <c r="AN47" s="145">
        <f t="shared" si="1"/>
        <v>0</v>
      </c>
      <c r="AO47" s="146"/>
      <c r="AP47" s="147">
        <f t="shared" si="6"/>
        <v>0</v>
      </c>
      <c r="AQ47" s="141">
        <f t="shared" si="3"/>
        <v>0</v>
      </c>
      <c r="AR47" s="141">
        <f t="shared" si="5"/>
        <v>0</v>
      </c>
      <c r="AS47" s="141"/>
      <c r="AT47" s="144"/>
      <c r="AU47" s="141">
        <f t="shared" si="4"/>
        <v>0</v>
      </c>
      <c r="AV47" s="202"/>
    </row>
    <row r="49" spans="6:39">
      <c r="F49" s="2">
        <v>200</v>
      </c>
      <c r="G49" s="2">
        <v>700</v>
      </c>
      <c r="H49" s="27">
        <v>1000</v>
      </c>
      <c r="I49" s="2">
        <v>1600</v>
      </c>
      <c r="J49" s="2">
        <v>2100</v>
      </c>
      <c r="K49" s="2">
        <v>2900</v>
      </c>
      <c r="L49" s="2">
        <v>3500</v>
      </c>
      <c r="M49" s="2">
        <v>4600</v>
      </c>
      <c r="N49" s="2">
        <v>5400</v>
      </c>
      <c r="O49" s="2">
        <v>6700</v>
      </c>
      <c r="P49" s="2">
        <v>7700</v>
      </c>
      <c r="Q49" s="2">
        <v>9200</v>
      </c>
      <c r="R49" s="2">
        <v>10300</v>
      </c>
      <c r="S49" s="2">
        <v>12100</v>
      </c>
      <c r="T49" s="2">
        <v>13400</v>
      </c>
      <c r="U49" s="2">
        <v>15400</v>
      </c>
      <c r="V49" s="2">
        <v>16900</v>
      </c>
      <c r="W49" s="2">
        <v>19100</v>
      </c>
      <c r="X49" s="2">
        <v>20700</v>
      </c>
      <c r="Y49" s="10">
        <v>23200</v>
      </c>
      <c r="Z49" s="27">
        <v>100</v>
      </c>
      <c r="AA49" s="2">
        <v>200</v>
      </c>
      <c r="AB49" s="2">
        <v>400</v>
      </c>
      <c r="AC49" s="2">
        <v>700</v>
      </c>
      <c r="AD49" s="2">
        <v>1100</v>
      </c>
      <c r="AE49" s="2">
        <v>1600</v>
      </c>
      <c r="AF49" s="2">
        <v>2200</v>
      </c>
      <c r="AG49" s="27">
        <v>2900</v>
      </c>
      <c r="AH49" s="2">
        <v>3700</v>
      </c>
      <c r="AI49" s="2">
        <v>4600</v>
      </c>
      <c r="AJ49" s="2">
        <v>5600</v>
      </c>
      <c r="AK49" s="2">
        <v>6700</v>
      </c>
      <c r="AL49" s="2">
        <v>7900</v>
      </c>
      <c r="AM49" s="10">
        <v>9200</v>
      </c>
    </row>
  </sheetData>
  <mergeCells count="30">
    <mergeCell ref="A8:A11"/>
    <mergeCell ref="C8:C11"/>
    <mergeCell ref="AV8:AV11"/>
    <mergeCell ref="A12:A15"/>
    <mergeCell ref="C12:C15"/>
    <mergeCell ref="AV12:AV15"/>
    <mergeCell ref="A16:A19"/>
    <mergeCell ref="C16:C19"/>
    <mergeCell ref="AV16:AV19"/>
    <mergeCell ref="A20:A23"/>
    <mergeCell ref="C20:C23"/>
    <mergeCell ref="AV20:AV23"/>
    <mergeCell ref="A24:A27"/>
    <mergeCell ref="C24:C27"/>
    <mergeCell ref="AV24:AV27"/>
    <mergeCell ref="A28:A31"/>
    <mergeCell ref="C28:C31"/>
    <mergeCell ref="AV28:AV31"/>
    <mergeCell ref="A32:A35"/>
    <mergeCell ref="C32:C35"/>
    <mergeCell ref="AV32:AV35"/>
    <mergeCell ref="A36:A39"/>
    <mergeCell ref="C36:C39"/>
    <mergeCell ref="AV36:AV39"/>
    <mergeCell ref="A40:A43"/>
    <mergeCell ref="C40:C43"/>
    <mergeCell ref="AV40:AV43"/>
    <mergeCell ref="A44:A47"/>
    <mergeCell ref="C44:C47"/>
    <mergeCell ref="AV44:AV47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J7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40" sqref="C40"/>
    </sheetView>
  </sheetViews>
  <sheetFormatPr defaultRowHeight="13.5"/>
  <cols>
    <col min="2" max="2" width="14.25" customWidth="1"/>
    <col min="3" max="3" width="18.5" style="1" customWidth="1"/>
    <col min="4" max="4" width="6.625" customWidth="1"/>
    <col min="5" max="42" width="8.875" customWidth="1"/>
    <col min="57" max="58" width="11.375" customWidth="1"/>
  </cols>
  <sheetData>
    <row r="2" spans="1:62" ht="14.25" thickBot="1"/>
    <row r="3" spans="1:62" ht="15" thickTop="1" thickBot="1">
      <c r="E3" s="222" t="s">
        <v>61</v>
      </c>
      <c r="F3" s="223"/>
      <c r="G3" s="224"/>
      <c r="H3" s="224"/>
      <c r="I3" s="224"/>
      <c r="J3" s="225"/>
      <c r="K3" s="222" t="s">
        <v>62</v>
      </c>
      <c r="L3" s="223"/>
      <c r="M3" s="224"/>
      <c r="N3" s="224"/>
      <c r="O3" s="224"/>
      <c r="P3" s="225"/>
      <c r="Q3" s="222" t="s">
        <v>63</v>
      </c>
      <c r="R3" s="223"/>
      <c r="S3" s="224"/>
      <c r="T3" s="224"/>
      <c r="U3" s="224"/>
      <c r="V3" s="225"/>
      <c r="W3" s="222" t="s">
        <v>64</v>
      </c>
      <c r="X3" s="223"/>
      <c r="Y3" s="224"/>
      <c r="Z3" s="224"/>
      <c r="AA3" s="224"/>
      <c r="AB3" s="225"/>
      <c r="AC3" s="222" t="s">
        <v>65</v>
      </c>
      <c r="AD3" s="223"/>
      <c r="AE3" s="224"/>
      <c r="AF3" s="224"/>
      <c r="AG3" s="224"/>
      <c r="AH3" s="225"/>
      <c r="AI3" s="222" t="s">
        <v>66</v>
      </c>
      <c r="AJ3" s="223"/>
      <c r="AK3" s="224"/>
      <c r="AL3" s="224"/>
      <c r="AM3" s="224"/>
      <c r="AN3" s="225"/>
      <c r="AO3" s="222" t="s">
        <v>67</v>
      </c>
      <c r="AP3" s="223"/>
      <c r="AQ3" s="224"/>
      <c r="AR3" s="224"/>
      <c r="AS3" s="224"/>
      <c r="AT3" s="225"/>
      <c r="AU3" s="222" t="s">
        <v>68</v>
      </c>
      <c r="AV3" s="223"/>
      <c r="AW3" s="224"/>
      <c r="AX3" s="224"/>
      <c r="AY3" s="224"/>
      <c r="AZ3" s="225"/>
      <c r="BA3" s="226" t="s">
        <v>141</v>
      </c>
      <c r="BB3" s="227"/>
      <c r="BC3" s="227"/>
      <c r="BD3" s="228"/>
    </row>
    <row r="4" spans="1:62" s="1" customFormat="1" ht="14.25" thickBot="1">
      <c r="B4" s="21" t="s">
        <v>0</v>
      </c>
      <c r="C4" s="22" t="s">
        <v>1</v>
      </c>
      <c r="D4" s="23" t="s">
        <v>2</v>
      </c>
      <c r="E4" s="14" t="s">
        <v>11</v>
      </c>
      <c r="F4" s="14" t="s">
        <v>138</v>
      </c>
      <c r="G4" s="4" t="s">
        <v>12</v>
      </c>
      <c r="H4" s="4" t="s">
        <v>139</v>
      </c>
      <c r="I4" s="4" t="s">
        <v>13</v>
      </c>
      <c r="J4" s="16" t="s">
        <v>14</v>
      </c>
      <c r="K4" s="14" t="s">
        <v>11</v>
      </c>
      <c r="L4" s="14" t="s">
        <v>138</v>
      </c>
      <c r="M4" s="4" t="s">
        <v>12</v>
      </c>
      <c r="N4" s="4" t="s">
        <v>139</v>
      </c>
      <c r="O4" s="4" t="s">
        <v>13</v>
      </c>
      <c r="P4" s="16" t="s">
        <v>14</v>
      </c>
      <c r="Q4" s="14" t="s">
        <v>11</v>
      </c>
      <c r="R4" s="14" t="s">
        <v>138</v>
      </c>
      <c r="S4" s="4" t="s">
        <v>12</v>
      </c>
      <c r="T4" s="4" t="s">
        <v>139</v>
      </c>
      <c r="U4" s="4" t="s">
        <v>13</v>
      </c>
      <c r="V4" s="16" t="s">
        <v>14</v>
      </c>
      <c r="W4" s="14" t="s">
        <v>11</v>
      </c>
      <c r="X4" s="14" t="s">
        <v>128</v>
      </c>
      <c r="Y4" s="4" t="s">
        <v>12</v>
      </c>
      <c r="Z4" s="4" t="s">
        <v>129</v>
      </c>
      <c r="AA4" s="4" t="s">
        <v>13</v>
      </c>
      <c r="AB4" s="16" t="s">
        <v>14</v>
      </c>
      <c r="AC4" s="14" t="s">
        <v>11</v>
      </c>
      <c r="AD4" s="14" t="s">
        <v>131</v>
      </c>
      <c r="AE4" s="4" t="s">
        <v>12</v>
      </c>
      <c r="AF4" s="4" t="s">
        <v>132</v>
      </c>
      <c r="AG4" s="4" t="s">
        <v>13</v>
      </c>
      <c r="AH4" s="95" t="s">
        <v>14</v>
      </c>
      <c r="AI4" s="14" t="s">
        <v>11</v>
      </c>
      <c r="AJ4" s="14" t="s">
        <v>133</v>
      </c>
      <c r="AK4" s="4" t="s">
        <v>12</v>
      </c>
      <c r="AL4" s="4" t="s">
        <v>134</v>
      </c>
      <c r="AM4" s="4" t="s">
        <v>13</v>
      </c>
      <c r="AN4" s="16" t="s">
        <v>14</v>
      </c>
      <c r="AO4" s="14" t="s">
        <v>11</v>
      </c>
      <c r="AP4" s="14" t="s">
        <v>133</v>
      </c>
      <c r="AQ4" s="4" t="s">
        <v>12</v>
      </c>
      <c r="AR4" s="4" t="s">
        <v>134</v>
      </c>
      <c r="AS4" s="4" t="s">
        <v>13</v>
      </c>
      <c r="AT4" s="95" t="s">
        <v>14</v>
      </c>
      <c r="AU4" s="14" t="s">
        <v>11</v>
      </c>
      <c r="AV4" s="14" t="s">
        <v>133</v>
      </c>
      <c r="AW4" s="4" t="s">
        <v>12</v>
      </c>
      <c r="AX4" s="4" t="s">
        <v>134</v>
      </c>
      <c r="AY4" s="4" t="s">
        <v>13</v>
      </c>
      <c r="AZ4" s="16" t="s">
        <v>14</v>
      </c>
      <c r="BA4" s="98" t="s">
        <v>135</v>
      </c>
      <c r="BB4" s="4" t="s">
        <v>136</v>
      </c>
      <c r="BC4" s="4" t="s">
        <v>140</v>
      </c>
      <c r="BD4" s="17" t="s">
        <v>137</v>
      </c>
      <c r="BE4" s="19" t="s">
        <v>16</v>
      </c>
      <c r="BF4" s="20" t="s">
        <v>17</v>
      </c>
      <c r="BI4" s="213" t="s">
        <v>142</v>
      </c>
      <c r="BJ4" s="213"/>
    </row>
    <row r="5" spans="1:62" ht="14.25" thickBot="1">
      <c r="A5" s="128"/>
      <c r="B5" s="197" t="s">
        <v>5</v>
      </c>
      <c r="C5" s="55" t="s">
        <v>96</v>
      </c>
      <c r="D5" s="15"/>
      <c r="E5" s="6"/>
      <c r="F5" s="43"/>
      <c r="G5" s="7"/>
      <c r="H5" s="7"/>
      <c r="I5" s="7"/>
      <c r="J5" s="10">
        <f>(E5*F5+G5)*H5-I5</f>
        <v>0</v>
      </c>
      <c r="K5" s="6"/>
      <c r="L5" s="43"/>
      <c r="M5" s="7"/>
      <c r="N5" s="7"/>
      <c r="O5" s="7"/>
      <c r="P5" s="10">
        <f t="shared" ref="P5:P8" si="0">(K5*L5+M5)*N5-O5</f>
        <v>0</v>
      </c>
      <c r="Q5" s="6"/>
      <c r="R5" s="43"/>
      <c r="S5" s="7"/>
      <c r="T5" s="7"/>
      <c r="U5" s="7"/>
      <c r="V5" s="10">
        <f t="shared" ref="V5:V8" si="1">(Q5*R5+S5)*T5-U5</f>
        <v>0</v>
      </c>
      <c r="W5" s="6"/>
      <c r="X5" s="43"/>
      <c r="Y5" s="7"/>
      <c r="Z5" s="7"/>
      <c r="AA5" s="7"/>
      <c r="AB5" s="8">
        <f>SUM(W5:AA5)</f>
        <v>0</v>
      </c>
      <c r="AC5" s="6"/>
      <c r="AD5" s="43"/>
      <c r="AE5" s="7"/>
      <c r="AF5" s="7"/>
      <c r="AG5" s="7"/>
      <c r="AH5" s="2">
        <f>(AC5*AD5+AE5)*AF5</f>
        <v>0</v>
      </c>
      <c r="AI5" s="43"/>
      <c r="AJ5" s="43"/>
      <c r="AK5" s="7"/>
      <c r="AL5" s="7"/>
      <c r="AM5" s="7"/>
      <c r="AN5" s="10">
        <f>(AI5*AJ5+AK5)*AL5</f>
        <v>0</v>
      </c>
      <c r="AO5" s="6">
        <v>200</v>
      </c>
      <c r="AP5" s="43">
        <v>1</v>
      </c>
      <c r="AQ5" s="7">
        <v>200</v>
      </c>
      <c r="AR5" s="7">
        <v>1</v>
      </c>
      <c r="AS5" s="7">
        <v>0</v>
      </c>
      <c r="AT5" s="2">
        <f t="shared" ref="AT5:AT6" si="2">(AO5*AP5+AQ5)*AR5-AS5</f>
        <v>400</v>
      </c>
      <c r="AU5" s="43"/>
      <c r="AV5" s="43"/>
      <c r="AW5" s="7"/>
      <c r="AX5" s="7"/>
      <c r="AY5" s="7"/>
      <c r="AZ5" s="10">
        <f t="shared" ref="AZ5:AZ6" si="3">(AU5*AV5+AW5)*AX5-AY5</f>
        <v>0</v>
      </c>
      <c r="BA5" s="99">
        <f t="shared" ref="BA5:BA8" si="4">E5*F5*H5+K5*L5*N5+Q5*R5*T5+W5*X5*Z5+AC5*AD5*AF5+AI5*AJ5*AL5+AO5*AP5*AR5+AU5*AV5*AX5</f>
        <v>200</v>
      </c>
      <c r="BB5" s="2">
        <f t="shared" ref="BB5:BB8" si="5">G5*H5+M5*N5+S5*T5+Y5*Z5+AE5*AF5+AK5*AL5+AQ5*AR5+AW5*AX5</f>
        <v>200</v>
      </c>
      <c r="BC5" s="7">
        <f>I5+O5+U5+AA5+AG5+AM5+AS5+AY5</f>
        <v>0</v>
      </c>
      <c r="BD5" s="10">
        <f>BA5+BB5-BC5</f>
        <v>400</v>
      </c>
      <c r="BE5" s="100">
        <f>RANK(BJ5,$BJ$5:$BJ$68)</f>
        <v>14</v>
      </c>
      <c r="BF5" s="214">
        <f>RANK(BI5,$BI$5:$BI$68)</f>
        <v>2</v>
      </c>
      <c r="BI5" s="213">
        <f>BD9</f>
        <v>6600</v>
      </c>
      <c r="BJ5" s="2">
        <f>BD5</f>
        <v>400</v>
      </c>
    </row>
    <row r="6" spans="1:62" ht="14.25" thickBot="1">
      <c r="A6" s="128"/>
      <c r="B6" s="197"/>
      <c r="C6" s="33" t="s">
        <v>97</v>
      </c>
      <c r="D6" s="5"/>
      <c r="E6" s="9"/>
      <c r="F6" s="27"/>
      <c r="G6" s="2"/>
      <c r="H6" s="2"/>
      <c r="I6" s="2"/>
      <c r="J6" s="10">
        <f>(E6*F6+G6)*H6-I6</f>
        <v>0</v>
      </c>
      <c r="K6" s="9"/>
      <c r="L6" s="27"/>
      <c r="M6" s="2"/>
      <c r="N6" s="2"/>
      <c r="O6" s="2"/>
      <c r="P6" s="10">
        <f t="shared" si="0"/>
        <v>0</v>
      </c>
      <c r="Q6" s="9"/>
      <c r="R6" s="27"/>
      <c r="S6" s="2"/>
      <c r="T6" s="2"/>
      <c r="U6" s="2"/>
      <c r="V6" s="10">
        <f t="shared" si="1"/>
        <v>0</v>
      </c>
      <c r="W6" s="9"/>
      <c r="X6" s="27"/>
      <c r="Y6" s="2"/>
      <c r="Z6" s="2"/>
      <c r="AA6" s="2"/>
      <c r="AB6" s="10">
        <f>SUM(W6:AA6)</f>
        <v>0</v>
      </c>
      <c r="AC6" s="9"/>
      <c r="AD6" s="27"/>
      <c r="AE6" s="2"/>
      <c r="AF6" s="2"/>
      <c r="AG6" s="2"/>
      <c r="AH6" s="2">
        <f>(AC6*AD6+AE6)*AF6</f>
        <v>0</v>
      </c>
      <c r="AI6" s="27"/>
      <c r="AJ6" s="27"/>
      <c r="AK6" s="2">
        <v>100</v>
      </c>
      <c r="AL6" s="2">
        <v>1</v>
      </c>
      <c r="AM6" s="2">
        <v>0</v>
      </c>
      <c r="AN6" s="10">
        <f>(AI6*AJ6+AK6)*AL6</f>
        <v>100</v>
      </c>
      <c r="AO6" s="9"/>
      <c r="AP6" s="27"/>
      <c r="AQ6" s="2"/>
      <c r="AR6" s="2"/>
      <c r="AS6" s="2"/>
      <c r="AT6" s="2">
        <f t="shared" si="2"/>
        <v>0</v>
      </c>
      <c r="AU6" s="27"/>
      <c r="AV6" s="27"/>
      <c r="AW6" s="2"/>
      <c r="AX6" s="2"/>
      <c r="AY6" s="2"/>
      <c r="AZ6" s="10">
        <f t="shared" si="3"/>
        <v>0</v>
      </c>
      <c r="BA6" s="99">
        <f t="shared" si="4"/>
        <v>0</v>
      </c>
      <c r="BB6" s="2">
        <f t="shared" si="5"/>
        <v>100</v>
      </c>
      <c r="BC6" s="2">
        <f>I6+O6+U6+AA6+AG6+AM6+AS6+AY6</f>
        <v>0</v>
      </c>
      <c r="BD6" s="10">
        <f>BA6+BB6-BC6</f>
        <v>100</v>
      </c>
      <c r="BE6" s="100">
        <f t="shared" ref="BE6:BE67" si="6">RANK(BJ6,$BJ$5:$BJ$68)</f>
        <v>26</v>
      </c>
      <c r="BF6" s="214"/>
      <c r="BI6" s="213"/>
      <c r="BJ6" s="2">
        <f t="shared" ref="BJ6:BJ67" si="7">BD6</f>
        <v>100</v>
      </c>
    </row>
    <row r="7" spans="1:62" ht="14.25" thickBot="1">
      <c r="A7" s="128"/>
      <c r="B7" s="197"/>
      <c r="C7" s="33" t="s">
        <v>98</v>
      </c>
      <c r="D7" s="5"/>
      <c r="E7" s="9"/>
      <c r="F7" s="27"/>
      <c r="G7" s="2"/>
      <c r="H7" s="2"/>
      <c r="I7" s="2"/>
      <c r="J7" s="10">
        <f t="shared" ref="J7:J8" si="8">(E7*F7+G7)*H7-I7</f>
        <v>0</v>
      </c>
      <c r="K7" s="9"/>
      <c r="L7" s="27"/>
      <c r="M7" s="2"/>
      <c r="N7" s="2"/>
      <c r="O7" s="2"/>
      <c r="P7" s="10">
        <f t="shared" si="0"/>
        <v>0</v>
      </c>
      <c r="Q7" s="9"/>
      <c r="R7" s="27"/>
      <c r="S7" s="2"/>
      <c r="T7" s="2"/>
      <c r="U7" s="2"/>
      <c r="V7" s="10">
        <f t="shared" si="1"/>
        <v>0</v>
      </c>
      <c r="W7" s="9">
        <v>200</v>
      </c>
      <c r="X7" s="27">
        <v>1</v>
      </c>
      <c r="Y7" s="2">
        <v>1600</v>
      </c>
      <c r="Z7" s="2">
        <v>1</v>
      </c>
      <c r="AA7" s="2"/>
      <c r="AB7" s="10">
        <f>(W7*X7+Y7)*Z7-AA7</f>
        <v>1800</v>
      </c>
      <c r="AC7" s="9"/>
      <c r="AD7" s="27"/>
      <c r="AE7" s="2"/>
      <c r="AF7" s="2"/>
      <c r="AG7" s="2"/>
      <c r="AH7" s="2">
        <f>(AC7*AD7+AE7)*AF7</f>
        <v>0</v>
      </c>
      <c r="AI7" s="27">
        <v>700</v>
      </c>
      <c r="AJ7" s="27">
        <v>1</v>
      </c>
      <c r="AK7" s="2">
        <v>400</v>
      </c>
      <c r="AL7" s="2">
        <v>1</v>
      </c>
      <c r="AM7" s="2">
        <v>0</v>
      </c>
      <c r="AN7" s="10">
        <f>(AI7*AJ7+AK7)*AL7</f>
        <v>1100</v>
      </c>
      <c r="AO7" s="9"/>
      <c r="AP7" s="27"/>
      <c r="AQ7" s="2">
        <v>100</v>
      </c>
      <c r="AR7" s="2">
        <v>1</v>
      </c>
      <c r="AS7" s="2">
        <v>0</v>
      </c>
      <c r="AT7" s="2">
        <f>(AO7*AP7+AQ7)*AR7-AS7</f>
        <v>100</v>
      </c>
      <c r="AU7" s="27"/>
      <c r="AV7" s="27"/>
      <c r="AW7" s="2">
        <v>700</v>
      </c>
      <c r="AX7" s="2">
        <v>1</v>
      </c>
      <c r="AY7" s="2">
        <v>0</v>
      </c>
      <c r="AZ7" s="10">
        <f>(AU7*AV7+AW7)*AX7-AY7</f>
        <v>700</v>
      </c>
      <c r="BA7" s="99">
        <f t="shared" si="4"/>
        <v>900</v>
      </c>
      <c r="BB7" s="2">
        <f t="shared" si="5"/>
        <v>2800</v>
      </c>
      <c r="BC7" s="2">
        <f>I7+O7+U7+AA7+AG7+AM7+AS7+AY7</f>
        <v>0</v>
      </c>
      <c r="BD7" s="10">
        <f t="shared" ref="BD7:BD8" si="9">BA7+BB7-BC7</f>
        <v>3700</v>
      </c>
      <c r="BE7" s="100">
        <f t="shared" si="6"/>
        <v>2</v>
      </c>
      <c r="BF7" s="214"/>
      <c r="BI7" s="213"/>
      <c r="BJ7" s="2">
        <f t="shared" si="7"/>
        <v>3700</v>
      </c>
    </row>
    <row r="8" spans="1:62" ht="14.25" thickBot="1">
      <c r="A8" s="128"/>
      <c r="B8" s="197"/>
      <c r="C8" s="56" t="s">
        <v>99</v>
      </c>
      <c r="D8" s="5"/>
      <c r="E8" s="9"/>
      <c r="F8" s="27"/>
      <c r="G8" s="2"/>
      <c r="H8" s="2"/>
      <c r="I8" s="2"/>
      <c r="J8" s="10">
        <f t="shared" si="8"/>
        <v>0</v>
      </c>
      <c r="K8" s="9"/>
      <c r="L8" s="27"/>
      <c r="M8" s="2"/>
      <c r="N8" s="2"/>
      <c r="O8" s="2"/>
      <c r="P8" s="10">
        <f t="shared" si="0"/>
        <v>0</v>
      </c>
      <c r="Q8" s="9"/>
      <c r="R8" s="27"/>
      <c r="S8" s="2"/>
      <c r="T8" s="2"/>
      <c r="U8" s="2"/>
      <c r="V8" s="10">
        <f t="shared" si="1"/>
        <v>0</v>
      </c>
      <c r="W8" s="9"/>
      <c r="X8" s="27"/>
      <c r="Y8" s="2"/>
      <c r="Z8" s="2"/>
      <c r="AA8" s="2"/>
      <c r="AB8" s="11">
        <f>SUM(W8:AA8)</f>
        <v>0</v>
      </c>
      <c r="AC8" s="9"/>
      <c r="AD8" s="27"/>
      <c r="AE8" s="2"/>
      <c r="AF8" s="2"/>
      <c r="AG8" s="2"/>
      <c r="AH8" s="96">
        <f>(AC8*AD8+AE8)*AF8</f>
        <v>0</v>
      </c>
      <c r="AI8" s="27"/>
      <c r="AJ8" s="27"/>
      <c r="AK8" s="2"/>
      <c r="AL8" s="2"/>
      <c r="AM8" s="2"/>
      <c r="AN8" s="10">
        <f>(AI8*AJ8+AK8)*AL8</f>
        <v>0</v>
      </c>
      <c r="AO8" s="9">
        <v>200</v>
      </c>
      <c r="AP8" s="27">
        <v>1</v>
      </c>
      <c r="AQ8" s="2">
        <v>2200</v>
      </c>
      <c r="AR8" s="2">
        <v>1</v>
      </c>
      <c r="AS8" s="2">
        <v>0</v>
      </c>
      <c r="AT8" s="2">
        <f>(AO8*AP8+AQ8)*AR8-AS8</f>
        <v>2400</v>
      </c>
      <c r="AU8" s="27"/>
      <c r="AV8" s="27"/>
      <c r="AW8" s="2"/>
      <c r="AX8" s="2"/>
      <c r="AY8" s="2"/>
      <c r="AZ8" s="10">
        <f>(AU8*AV8+AW8)*AX8-AY8</f>
        <v>0</v>
      </c>
      <c r="BA8" s="99">
        <f t="shared" si="4"/>
        <v>200</v>
      </c>
      <c r="BB8" s="2">
        <f t="shared" si="5"/>
        <v>2200</v>
      </c>
      <c r="BC8" s="2">
        <f>I8+O8+U8+AA8+AG8+AM8+AS8+AY8</f>
        <v>0</v>
      </c>
      <c r="BD8" s="10">
        <f t="shared" si="9"/>
        <v>2400</v>
      </c>
      <c r="BE8" s="100">
        <f t="shared" si="6"/>
        <v>5</v>
      </c>
      <c r="BF8" s="214"/>
      <c r="BI8" s="213"/>
      <c r="BJ8" s="2">
        <f t="shared" si="7"/>
        <v>2400</v>
      </c>
    </row>
    <row r="9" spans="1:62" ht="14.25" thickBot="1">
      <c r="A9" s="128"/>
      <c r="B9" s="197"/>
      <c r="C9" s="65" t="s">
        <v>15</v>
      </c>
      <c r="D9" s="13"/>
      <c r="E9" s="12"/>
      <c r="F9" s="13"/>
      <c r="G9" s="13"/>
      <c r="H9" s="13"/>
      <c r="I9" s="13"/>
      <c r="J9" s="3">
        <f>SUM(J5:J8)</f>
        <v>0</v>
      </c>
      <c r="K9" s="12"/>
      <c r="L9" s="13"/>
      <c r="M9" s="13"/>
      <c r="N9" s="13"/>
      <c r="O9" s="13"/>
      <c r="P9" s="3">
        <f>SUM(P5:P8)</f>
        <v>0</v>
      </c>
      <c r="Q9" s="12"/>
      <c r="R9" s="13"/>
      <c r="S9" s="13"/>
      <c r="T9" s="13"/>
      <c r="U9" s="13"/>
      <c r="V9" s="3">
        <f>SUM(V5:V8)</f>
        <v>0</v>
      </c>
      <c r="W9" s="12"/>
      <c r="X9" s="13"/>
      <c r="Y9" s="13"/>
      <c r="Z9" s="13"/>
      <c r="AA9" s="13"/>
      <c r="AB9" s="3">
        <f>SUM(AB5:AB8)</f>
        <v>1800</v>
      </c>
      <c r="AC9" s="12"/>
      <c r="AD9" s="13"/>
      <c r="AE9" s="13"/>
      <c r="AF9" s="13"/>
      <c r="AG9" s="13"/>
      <c r="AH9" s="3">
        <f>SUM(AH5:AH8)</f>
        <v>0</v>
      </c>
      <c r="AI9" s="12"/>
      <c r="AJ9" s="13"/>
      <c r="AK9" s="13"/>
      <c r="AL9" s="13"/>
      <c r="AM9" s="13"/>
      <c r="AN9" s="3">
        <f>SUM(AN5:AN8)</f>
        <v>1200</v>
      </c>
      <c r="AO9" s="12"/>
      <c r="AP9" s="13"/>
      <c r="AQ9" s="13"/>
      <c r="AR9" s="13"/>
      <c r="AS9" s="13"/>
      <c r="AT9" s="3">
        <f>SUM(AT5:AT8)</f>
        <v>2900</v>
      </c>
      <c r="AU9" s="12"/>
      <c r="AV9" s="13"/>
      <c r="AW9" s="13"/>
      <c r="AX9" s="13"/>
      <c r="AY9" s="13"/>
      <c r="AZ9" s="3">
        <f>SUM(AZ5:AZ8)</f>
        <v>700</v>
      </c>
      <c r="BA9" s="97"/>
      <c r="BB9" s="13"/>
      <c r="BC9" s="13"/>
      <c r="BD9" s="3">
        <f>SUM(BD5:BD8)</f>
        <v>6600</v>
      </c>
      <c r="BE9" s="100"/>
      <c r="BF9" s="214"/>
      <c r="BI9" s="213"/>
      <c r="BJ9" s="2"/>
    </row>
    <row r="10" spans="1:62" ht="14.25" thickBot="1">
      <c r="A10" s="128"/>
      <c r="B10" s="199" t="s">
        <v>6</v>
      </c>
      <c r="C10" s="102" t="s">
        <v>100</v>
      </c>
      <c r="D10" s="103"/>
      <c r="E10" s="104"/>
      <c r="F10" s="105"/>
      <c r="G10" s="106"/>
      <c r="H10" s="106"/>
      <c r="I10" s="106"/>
      <c r="J10" s="101">
        <f t="shared" ref="J10:J19" si="10">(E10*F10+G10)*H10-I10</f>
        <v>0</v>
      </c>
      <c r="K10" s="104"/>
      <c r="L10" s="105"/>
      <c r="M10" s="106"/>
      <c r="N10" s="106"/>
      <c r="O10" s="106"/>
      <c r="P10" s="101">
        <f t="shared" ref="P10:P17" si="11">(K10*L10+M10)*N10-O10</f>
        <v>0</v>
      </c>
      <c r="Q10" s="104"/>
      <c r="R10" s="105"/>
      <c r="S10" s="106"/>
      <c r="T10" s="106"/>
      <c r="U10" s="106"/>
      <c r="V10" s="101">
        <f t="shared" ref="V10:V19" si="12">(Q10*R10+S10)*T10-U10</f>
        <v>0</v>
      </c>
      <c r="W10" s="104"/>
      <c r="X10" s="105"/>
      <c r="Y10" s="106"/>
      <c r="Z10" s="106"/>
      <c r="AA10" s="106"/>
      <c r="AB10" s="107">
        <f t="shared" ref="AB10:AB19" si="13">SUM(W10:AA10)</f>
        <v>0</v>
      </c>
      <c r="AC10" s="104"/>
      <c r="AD10" s="105"/>
      <c r="AE10" s="106"/>
      <c r="AF10" s="106"/>
      <c r="AG10" s="106"/>
      <c r="AH10" s="108">
        <f t="shared" ref="AH10:AH19" si="14">(AC10*AD10+AE10)*AF10</f>
        <v>0</v>
      </c>
      <c r="AI10" s="104"/>
      <c r="AJ10" s="105"/>
      <c r="AK10" s="106"/>
      <c r="AL10" s="106"/>
      <c r="AM10" s="106"/>
      <c r="AN10" s="107">
        <f>SUM(AI10:AM10)</f>
        <v>0</v>
      </c>
      <c r="AO10" s="104"/>
      <c r="AP10" s="105"/>
      <c r="AQ10" s="106"/>
      <c r="AR10" s="106"/>
      <c r="AS10" s="106"/>
      <c r="AT10" s="108">
        <f t="shared" ref="AT10:AT19" si="15">(AO10*AP10+AQ10)*AR10</f>
        <v>0</v>
      </c>
      <c r="AU10" s="104"/>
      <c r="AV10" s="105"/>
      <c r="AW10" s="106">
        <v>100</v>
      </c>
      <c r="AX10" s="106">
        <v>0.7</v>
      </c>
      <c r="AY10" s="106">
        <v>0</v>
      </c>
      <c r="AZ10" s="101">
        <f t="shared" ref="AZ10:AZ16" si="16">(AU10*AV10+AW10)*AX10-AY10</f>
        <v>70</v>
      </c>
      <c r="BA10" s="109">
        <f t="shared" ref="BA10:BA11" si="17">E10*F10*H10+K10*L10*N10+Q10*R10*T10++W10*X10*Z10+AC10*AD10*AF10+AI10*AJ10*AL10+AO10*AP10*AR10+AU10*AV10*AX10</f>
        <v>0</v>
      </c>
      <c r="BB10" s="108">
        <f t="shared" ref="BB10:BB11" si="18">G10*H10+M10*N10+S10*T10+Y10*Z10+AE10*AF10+AK10*AL10+AQ10*AR10+AW10*AX10</f>
        <v>70</v>
      </c>
      <c r="BC10" s="108">
        <f t="shared" ref="BC10:BC19" si="19">I10+O10+U10+AA10+AG10+AM10+AS10+AY10</f>
        <v>0</v>
      </c>
      <c r="BD10" s="101">
        <f t="shared" ref="BD10:BD11" si="20">BA10+BB10-BC10</f>
        <v>70</v>
      </c>
      <c r="BE10" s="110">
        <f t="shared" si="6"/>
        <v>27</v>
      </c>
      <c r="BF10" s="217">
        <f>RANK(BI10,$BI$5:$BI$62)</f>
        <v>10</v>
      </c>
      <c r="BI10" s="213">
        <f>BD20</f>
        <v>140</v>
      </c>
      <c r="BJ10" s="2">
        <f t="shared" si="7"/>
        <v>70</v>
      </c>
    </row>
    <row r="11" spans="1:62" ht="14.25" thickBot="1">
      <c r="A11" s="128"/>
      <c r="B11" s="199"/>
      <c r="C11" s="102" t="s">
        <v>110</v>
      </c>
      <c r="D11" s="103"/>
      <c r="E11" s="111"/>
      <c r="F11" s="112"/>
      <c r="G11" s="108"/>
      <c r="H11" s="108"/>
      <c r="I11" s="108"/>
      <c r="J11" s="101">
        <f t="shared" si="10"/>
        <v>0</v>
      </c>
      <c r="K11" s="111"/>
      <c r="L11" s="112"/>
      <c r="M11" s="108"/>
      <c r="N11" s="108"/>
      <c r="O11" s="108"/>
      <c r="P11" s="101">
        <f t="shared" si="11"/>
        <v>0</v>
      </c>
      <c r="Q11" s="111"/>
      <c r="R11" s="112"/>
      <c r="S11" s="108"/>
      <c r="T11" s="108"/>
      <c r="U11" s="108"/>
      <c r="V11" s="101">
        <f t="shared" si="12"/>
        <v>0</v>
      </c>
      <c r="W11" s="111"/>
      <c r="X11" s="112"/>
      <c r="Y11" s="108"/>
      <c r="Z11" s="108"/>
      <c r="AA11" s="108"/>
      <c r="AB11" s="101">
        <f t="shared" si="13"/>
        <v>0</v>
      </c>
      <c r="AC11" s="111"/>
      <c r="AD11" s="112"/>
      <c r="AE11" s="108"/>
      <c r="AF11" s="108"/>
      <c r="AG11" s="108"/>
      <c r="AH11" s="108">
        <f t="shared" si="14"/>
        <v>0</v>
      </c>
      <c r="AI11" s="111"/>
      <c r="AJ11" s="112"/>
      <c r="AK11" s="108"/>
      <c r="AL11" s="108"/>
      <c r="AM11" s="108"/>
      <c r="AN11" s="101">
        <f t="shared" ref="AN11:AN19" si="21">(AI11*AJ11+AK11)*AL11-AM11</f>
        <v>0</v>
      </c>
      <c r="AO11" s="111"/>
      <c r="AP11" s="112"/>
      <c r="AQ11" s="108"/>
      <c r="AR11" s="108"/>
      <c r="AS11" s="108"/>
      <c r="AT11" s="108">
        <f t="shared" si="15"/>
        <v>0</v>
      </c>
      <c r="AU11" s="111"/>
      <c r="AV11" s="112"/>
      <c r="AW11" s="108"/>
      <c r="AX11" s="108"/>
      <c r="AY11" s="108"/>
      <c r="AZ11" s="101">
        <f t="shared" si="16"/>
        <v>0</v>
      </c>
      <c r="BA11" s="109">
        <f t="shared" si="17"/>
        <v>0</v>
      </c>
      <c r="BB11" s="108">
        <f t="shared" si="18"/>
        <v>0</v>
      </c>
      <c r="BC11" s="108">
        <f t="shared" si="19"/>
        <v>0</v>
      </c>
      <c r="BD11" s="101">
        <f t="shared" si="20"/>
        <v>0</v>
      </c>
      <c r="BE11" s="110">
        <f t="shared" si="6"/>
        <v>34</v>
      </c>
      <c r="BF11" s="217"/>
      <c r="BI11" s="213"/>
      <c r="BJ11" s="2">
        <f t="shared" si="7"/>
        <v>0</v>
      </c>
    </row>
    <row r="12" spans="1:62" ht="14.25" thickBot="1">
      <c r="A12" s="128"/>
      <c r="B12" s="199"/>
      <c r="C12" s="102" t="s">
        <v>111</v>
      </c>
      <c r="D12" s="103"/>
      <c r="E12" s="111"/>
      <c r="F12" s="112"/>
      <c r="G12" s="108"/>
      <c r="H12" s="108"/>
      <c r="I12" s="108"/>
      <c r="J12" s="101">
        <f t="shared" si="10"/>
        <v>0</v>
      </c>
      <c r="K12" s="111"/>
      <c r="L12" s="112"/>
      <c r="M12" s="108"/>
      <c r="N12" s="108"/>
      <c r="O12" s="108"/>
      <c r="P12" s="101">
        <f t="shared" si="11"/>
        <v>0</v>
      </c>
      <c r="Q12" s="111"/>
      <c r="R12" s="112"/>
      <c r="S12" s="108"/>
      <c r="T12" s="108"/>
      <c r="U12" s="108"/>
      <c r="V12" s="101">
        <f t="shared" si="12"/>
        <v>0</v>
      </c>
      <c r="W12" s="111"/>
      <c r="X12" s="112"/>
      <c r="Y12" s="108"/>
      <c r="Z12" s="108"/>
      <c r="AA12" s="108"/>
      <c r="AB12" s="101">
        <f t="shared" si="13"/>
        <v>0</v>
      </c>
      <c r="AC12" s="111"/>
      <c r="AD12" s="112"/>
      <c r="AE12" s="108"/>
      <c r="AF12" s="108"/>
      <c r="AG12" s="108"/>
      <c r="AH12" s="108">
        <f t="shared" si="14"/>
        <v>0</v>
      </c>
      <c r="AI12" s="111"/>
      <c r="AJ12" s="112"/>
      <c r="AK12" s="108"/>
      <c r="AL12" s="108"/>
      <c r="AM12" s="108"/>
      <c r="AN12" s="101">
        <f t="shared" si="21"/>
        <v>0</v>
      </c>
      <c r="AO12" s="111"/>
      <c r="AP12" s="112"/>
      <c r="AQ12" s="108"/>
      <c r="AR12" s="108"/>
      <c r="AS12" s="108"/>
      <c r="AT12" s="108">
        <f t="shared" si="15"/>
        <v>0</v>
      </c>
      <c r="AU12" s="111"/>
      <c r="AV12" s="112"/>
      <c r="AW12" s="108"/>
      <c r="AX12" s="108"/>
      <c r="AY12" s="108"/>
      <c r="AZ12" s="101">
        <f t="shared" si="16"/>
        <v>0</v>
      </c>
      <c r="BA12" s="109">
        <f>E12*F12*H12+K12*L12*N12+Q12*R12*T12++W12*X12*Z12+AC12*AD12*AF12+AI12*AJ12*AL12+AO12*AP12*AR12+AU12*AV12*AX12</f>
        <v>0</v>
      </c>
      <c r="BB12" s="108">
        <f>G12*H12+M12*N12+S12*T12+Y12*Z12+AE12*AF12+AK12*AL12+AQ12*AR12+AW12*AX12</f>
        <v>0</v>
      </c>
      <c r="BC12" s="108">
        <f t="shared" si="19"/>
        <v>0</v>
      </c>
      <c r="BD12" s="101">
        <f>BA12+BB12-BC12</f>
        <v>0</v>
      </c>
      <c r="BE12" s="110">
        <f t="shared" si="6"/>
        <v>34</v>
      </c>
      <c r="BF12" s="217"/>
      <c r="BI12" s="213"/>
      <c r="BJ12" s="2">
        <f t="shared" si="7"/>
        <v>0</v>
      </c>
    </row>
    <row r="13" spans="1:62" ht="14.25" thickBot="1">
      <c r="A13" s="128"/>
      <c r="B13" s="199"/>
      <c r="C13" s="102" t="s">
        <v>112</v>
      </c>
      <c r="D13" s="103"/>
      <c r="E13" s="111"/>
      <c r="F13" s="112"/>
      <c r="G13" s="108"/>
      <c r="H13" s="108"/>
      <c r="I13" s="108"/>
      <c r="J13" s="101">
        <f t="shared" si="10"/>
        <v>0</v>
      </c>
      <c r="K13" s="111"/>
      <c r="L13" s="112"/>
      <c r="M13" s="108"/>
      <c r="N13" s="108"/>
      <c r="O13" s="108"/>
      <c r="P13" s="101">
        <f t="shared" si="11"/>
        <v>0</v>
      </c>
      <c r="Q13" s="111"/>
      <c r="R13" s="112"/>
      <c r="S13" s="108"/>
      <c r="T13" s="108"/>
      <c r="U13" s="108"/>
      <c r="V13" s="101">
        <f t="shared" si="12"/>
        <v>0</v>
      </c>
      <c r="W13" s="111"/>
      <c r="X13" s="112"/>
      <c r="Y13" s="108"/>
      <c r="Z13" s="108"/>
      <c r="AA13" s="108"/>
      <c r="AB13" s="101">
        <f t="shared" si="13"/>
        <v>0</v>
      </c>
      <c r="AC13" s="111"/>
      <c r="AD13" s="112"/>
      <c r="AE13" s="108"/>
      <c r="AF13" s="108"/>
      <c r="AG13" s="108"/>
      <c r="AH13" s="108">
        <f t="shared" si="14"/>
        <v>0</v>
      </c>
      <c r="AI13" s="111"/>
      <c r="AJ13" s="112"/>
      <c r="AK13" s="108"/>
      <c r="AL13" s="108"/>
      <c r="AM13" s="108"/>
      <c r="AN13" s="101">
        <f t="shared" si="21"/>
        <v>0</v>
      </c>
      <c r="AO13" s="111"/>
      <c r="AP13" s="112"/>
      <c r="AQ13" s="108"/>
      <c r="AR13" s="108"/>
      <c r="AS13" s="108"/>
      <c r="AT13" s="108">
        <f t="shared" si="15"/>
        <v>0</v>
      </c>
      <c r="AU13" s="111"/>
      <c r="AV13" s="112"/>
      <c r="AW13" s="108"/>
      <c r="AX13" s="108"/>
      <c r="AY13" s="108"/>
      <c r="AZ13" s="101">
        <f t="shared" si="16"/>
        <v>0</v>
      </c>
      <c r="BA13" s="109">
        <f t="shared" ref="BA13:BA19" si="22">E13*F13*H13+K13*L13*N13+Q13*R13*T13++W13*X13*Z13+AC13*AD13*AF13+AI13*AJ13*AL13+AO13*AP13*AR13+AU13*AV13*AX13</f>
        <v>0</v>
      </c>
      <c r="BB13" s="108">
        <f t="shared" ref="BB13:BB19" si="23">G13*H13+M13*N13+S13*T13+Y13*Z13+AE13*AF13+AK13*AL13+AQ13*AR13+AW13*AX13</f>
        <v>0</v>
      </c>
      <c r="BC13" s="108">
        <f t="shared" si="19"/>
        <v>0</v>
      </c>
      <c r="BD13" s="101">
        <f t="shared" ref="BD13:BD19" si="24">BA13+BB13-BC13</f>
        <v>0</v>
      </c>
      <c r="BE13" s="110">
        <f t="shared" si="6"/>
        <v>34</v>
      </c>
      <c r="BF13" s="217"/>
      <c r="BI13" s="213"/>
      <c r="BJ13" s="2">
        <f t="shared" si="7"/>
        <v>0</v>
      </c>
    </row>
    <row r="14" spans="1:62" ht="14.25" thickBot="1">
      <c r="A14" s="128"/>
      <c r="B14" s="199"/>
      <c r="C14" s="102" t="s">
        <v>113</v>
      </c>
      <c r="D14" s="103"/>
      <c r="E14" s="111"/>
      <c r="F14" s="112"/>
      <c r="G14" s="108"/>
      <c r="H14" s="108"/>
      <c r="I14" s="108"/>
      <c r="J14" s="101">
        <f t="shared" si="10"/>
        <v>0</v>
      </c>
      <c r="K14" s="111"/>
      <c r="L14" s="112"/>
      <c r="M14" s="108"/>
      <c r="N14" s="108"/>
      <c r="O14" s="108"/>
      <c r="P14" s="101">
        <f t="shared" si="11"/>
        <v>0</v>
      </c>
      <c r="Q14" s="111"/>
      <c r="R14" s="112"/>
      <c r="S14" s="108"/>
      <c r="T14" s="108"/>
      <c r="U14" s="108"/>
      <c r="V14" s="101">
        <f t="shared" si="12"/>
        <v>0</v>
      </c>
      <c r="W14" s="111"/>
      <c r="X14" s="112"/>
      <c r="Y14" s="108"/>
      <c r="Z14" s="108"/>
      <c r="AA14" s="108"/>
      <c r="AB14" s="101">
        <f t="shared" si="13"/>
        <v>0</v>
      </c>
      <c r="AC14" s="111"/>
      <c r="AD14" s="112"/>
      <c r="AE14" s="108"/>
      <c r="AF14" s="108"/>
      <c r="AG14" s="108"/>
      <c r="AH14" s="108">
        <f t="shared" si="14"/>
        <v>0</v>
      </c>
      <c r="AI14" s="111"/>
      <c r="AJ14" s="112"/>
      <c r="AK14" s="108"/>
      <c r="AL14" s="108"/>
      <c r="AM14" s="108"/>
      <c r="AN14" s="101">
        <f t="shared" si="21"/>
        <v>0</v>
      </c>
      <c r="AO14" s="111"/>
      <c r="AP14" s="112"/>
      <c r="AQ14" s="108"/>
      <c r="AR14" s="108"/>
      <c r="AS14" s="108"/>
      <c r="AT14" s="108">
        <f t="shared" si="15"/>
        <v>0</v>
      </c>
      <c r="AU14" s="111"/>
      <c r="AV14" s="112"/>
      <c r="AW14" s="108">
        <v>100</v>
      </c>
      <c r="AX14" s="108">
        <v>0.7</v>
      </c>
      <c r="AY14" s="108">
        <v>0</v>
      </c>
      <c r="AZ14" s="101">
        <f t="shared" si="16"/>
        <v>70</v>
      </c>
      <c r="BA14" s="109">
        <f t="shared" si="22"/>
        <v>0</v>
      </c>
      <c r="BB14" s="108">
        <f t="shared" si="23"/>
        <v>70</v>
      </c>
      <c r="BC14" s="108">
        <f t="shared" si="19"/>
        <v>0</v>
      </c>
      <c r="BD14" s="101">
        <f t="shared" si="24"/>
        <v>70</v>
      </c>
      <c r="BE14" s="110">
        <f t="shared" si="6"/>
        <v>27</v>
      </c>
      <c r="BF14" s="217"/>
      <c r="BI14" s="213"/>
      <c r="BJ14" s="2">
        <f t="shared" si="7"/>
        <v>70</v>
      </c>
    </row>
    <row r="15" spans="1:62" ht="14.25" thickBot="1">
      <c r="A15" s="128"/>
      <c r="B15" s="199"/>
      <c r="C15" s="102" t="s">
        <v>114</v>
      </c>
      <c r="D15" s="103"/>
      <c r="E15" s="111"/>
      <c r="F15" s="112"/>
      <c r="G15" s="108"/>
      <c r="H15" s="108"/>
      <c r="I15" s="108"/>
      <c r="J15" s="101">
        <f t="shared" si="10"/>
        <v>0</v>
      </c>
      <c r="K15" s="111"/>
      <c r="L15" s="112"/>
      <c r="M15" s="108"/>
      <c r="N15" s="108"/>
      <c r="O15" s="108"/>
      <c r="P15" s="101">
        <f t="shared" si="11"/>
        <v>0</v>
      </c>
      <c r="Q15" s="111"/>
      <c r="R15" s="112"/>
      <c r="S15" s="108"/>
      <c r="T15" s="108"/>
      <c r="U15" s="108"/>
      <c r="V15" s="101">
        <f t="shared" si="12"/>
        <v>0</v>
      </c>
      <c r="W15" s="111"/>
      <c r="X15" s="112"/>
      <c r="Y15" s="108"/>
      <c r="Z15" s="108"/>
      <c r="AA15" s="108"/>
      <c r="AB15" s="101">
        <f t="shared" si="13"/>
        <v>0</v>
      </c>
      <c r="AC15" s="111"/>
      <c r="AD15" s="112"/>
      <c r="AE15" s="108"/>
      <c r="AF15" s="108"/>
      <c r="AG15" s="108"/>
      <c r="AH15" s="108">
        <f t="shared" si="14"/>
        <v>0</v>
      </c>
      <c r="AI15" s="111"/>
      <c r="AJ15" s="112"/>
      <c r="AK15" s="108"/>
      <c r="AL15" s="108"/>
      <c r="AM15" s="108"/>
      <c r="AN15" s="101">
        <f t="shared" si="21"/>
        <v>0</v>
      </c>
      <c r="AO15" s="111"/>
      <c r="AP15" s="112"/>
      <c r="AQ15" s="108"/>
      <c r="AR15" s="108"/>
      <c r="AS15" s="108"/>
      <c r="AT15" s="108">
        <f t="shared" si="15"/>
        <v>0</v>
      </c>
      <c r="AU15" s="111"/>
      <c r="AV15" s="112"/>
      <c r="AW15" s="108"/>
      <c r="AX15" s="108"/>
      <c r="AY15" s="108"/>
      <c r="AZ15" s="101">
        <f t="shared" si="16"/>
        <v>0</v>
      </c>
      <c r="BA15" s="109">
        <f t="shared" si="22"/>
        <v>0</v>
      </c>
      <c r="BB15" s="108">
        <f t="shared" si="23"/>
        <v>0</v>
      </c>
      <c r="BC15" s="108">
        <f t="shared" si="19"/>
        <v>0</v>
      </c>
      <c r="BD15" s="101">
        <f t="shared" si="24"/>
        <v>0</v>
      </c>
      <c r="BE15" s="110">
        <f t="shared" si="6"/>
        <v>34</v>
      </c>
      <c r="BF15" s="217"/>
      <c r="BI15" s="213"/>
      <c r="BJ15" s="2">
        <f t="shared" si="7"/>
        <v>0</v>
      </c>
    </row>
    <row r="16" spans="1:62" ht="14.25" thickBot="1">
      <c r="A16" s="128"/>
      <c r="B16" s="199"/>
      <c r="C16" s="102" t="s">
        <v>115</v>
      </c>
      <c r="D16" s="103"/>
      <c r="E16" s="111"/>
      <c r="F16" s="112"/>
      <c r="G16" s="108"/>
      <c r="H16" s="108"/>
      <c r="I16" s="108"/>
      <c r="J16" s="101">
        <f t="shared" si="10"/>
        <v>0</v>
      </c>
      <c r="K16" s="111"/>
      <c r="L16" s="112"/>
      <c r="M16" s="108"/>
      <c r="N16" s="108"/>
      <c r="O16" s="108"/>
      <c r="P16" s="101">
        <f t="shared" si="11"/>
        <v>0</v>
      </c>
      <c r="Q16" s="111"/>
      <c r="R16" s="112"/>
      <c r="S16" s="108"/>
      <c r="T16" s="108"/>
      <c r="U16" s="108"/>
      <c r="V16" s="101">
        <f t="shared" si="12"/>
        <v>0</v>
      </c>
      <c r="W16" s="111"/>
      <c r="X16" s="112"/>
      <c r="Y16" s="108"/>
      <c r="Z16" s="108"/>
      <c r="AA16" s="108"/>
      <c r="AB16" s="101">
        <f t="shared" si="13"/>
        <v>0</v>
      </c>
      <c r="AC16" s="111"/>
      <c r="AD16" s="112"/>
      <c r="AE16" s="108"/>
      <c r="AF16" s="108"/>
      <c r="AG16" s="108"/>
      <c r="AH16" s="108">
        <f t="shared" si="14"/>
        <v>0</v>
      </c>
      <c r="AI16" s="111"/>
      <c r="AJ16" s="112"/>
      <c r="AK16" s="108"/>
      <c r="AL16" s="108"/>
      <c r="AM16" s="108"/>
      <c r="AN16" s="101">
        <f t="shared" si="21"/>
        <v>0</v>
      </c>
      <c r="AO16" s="111"/>
      <c r="AP16" s="112"/>
      <c r="AQ16" s="108"/>
      <c r="AR16" s="108"/>
      <c r="AS16" s="108"/>
      <c r="AT16" s="108">
        <f t="shared" si="15"/>
        <v>0</v>
      </c>
      <c r="AU16" s="111"/>
      <c r="AV16" s="112"/>
      <c r="AW16" s="108"/>
      <c r="AX16" s="108"/>
      <c r="AY16" s="108"/>
      <c r="AZ16" s="101">
        <f t="shared" si="16"/>
        <v>0</v>
      </c>
      <c r="BA16" s="109">
        <f t="shared" si="22"/>
        <v>0</v>
      </c>
      <c r="BB16" s="108">
        <f t="shared" si="23"/>
        <v>0</v>
      </c>
      <c r="BC16" s="108">
        <f t="shared" si="19"/>
        <v>0</v>
      </c>
      <c r="BD16" s="101">
        <f t="shared" si="24"/>
        <v>0</v>
      </c>
      <c r="BE16" s="110">
        <f t="shared" si="6"/>
        <v>34</v>
      </c>
      <c r="BF16" s="217"/>
      <c r="BI16" s="213"/>
      <c r="BJ16" s="2">
        <f t="shared" si="7"/>
        <v>0</v>
      </c>
    </row>
    <row r="17" spans="1:62" ht="14.25" thickBot="1">
      <c r="A17" s="128"/>
      <c r="B17" s="199"/>
      <c r="C17" s="113" t="s">
        <v>116</v>
      </c>
      <c r="D17" s="114"/>
      <c r="E17" s="111"/>
      <c r="F17" s="112"/>
      <c r="G17" s="108"/>
      <c r="H17" s="108"/>
      <c r="I17" s="108"/>
      <c r="J17" s="101">
        <f t="shared" si="10"/>
        <v>0</v>
      </c>
      <c r="K17" s="111"/>
      <c r="L17" s="112"/>
      <c r="M17" s="108"/>
      <c r="N17" s="108"/>
      <c r="O17" s="108"/>
      <c r="P17" s="101">
        <f t="shared" si="11"/>
        <v>0</v>
      </c>
      <c r="Q17" s="111"/>
      <c r="R17" s="112"/>
      <c r="S17" s="108"/>
      <c r="T17" s="108"/>
      <c r="U17" s="108"/>
      <c r="V17" s="101">
        <f t="shared" si="12"/>
        <v>0</v>
      </c>
      <c r="W17" s="111"/>
      <c r="X17" s="112"/>
      <c r="Y17" s="108"/>
      <c r="Z17" s="108"/>
      <c r="AA17" s="108"/>
      <c r="AB17" s="101">
        <f t="shared" si="13"/>
        <v>0</v>
      </c>
      <c r="AC17" s="111"/>
      <c r="AD17" s="112"/>
      <c r="AE17" s="108"/>
      <c r="AF17" s="108"/>
      <c r="AG17" s="108"/>
      <c r="AH17" s="108">
        <f t="shared" si="14"/>
        <v>0</v>
      </c>
      <c r="AI17" s="111"/>
      <c r="AJ17" s="112"/>
      <c r="AK17" s="108"/>
      <c r="AL17" s="108"/>
      <c r="AM17" s="108"/>
      <c r="AN17" s="101">
        <f t="shared" si="21"/>
        <v>0</v>
      </c>
      <c r="AO17" s="111"/>
      <c r="AP17" s="112"/>
      <c r="AQ17" s="108"/>
      <c r="AR17" s="108"/>
      <c r="AS17" s="108"/>
      <c r="AT17" s="108">
        <f t="shared" si="15"/>
        <v>0</v>
      </c>
      <c r="AU17" s="111"/>
      <c r="AV17" s="112"/>
      <c r="AW17" s="108"/>
      <c r="AX17" s="108"/>
      <c r="AY17" s="108"/>
      <c r="AZ17" s="101">
        <f t="shared" ref="AZ17:AZ19" si="25">(AU17*AV17+AW17)*AX17-AY17</f>
        <v>0</v>
      </c>
      <c r="BA17" s="109">
        <f t="shared" si="22"/>
        <v>0</v>
      </c>
      <c r="BB17" s="108">
        <f t="shared" si="23"/>
        <v>0</v>
      </c>
      <c r="BC17" s="108">
        <f t="shared" si="19"/>
        <v>0</v>
      </c>
      <c r="BD17" s="101">
        <f t="shared" si="24"/>
        <v>0</v>
      </c>
      <c r="BE17" s="110">
        <f t="shared" si="6"/>
        <v>34</v>
      </c>
      <c r="BF17" s="217"/>
      <c r="BI17" s="213"/>
      <c r="BJ17" s="2">
        <f t="shared" si="7"/>
        <v>0</v>
      </c>
    </row>
    <row r="18" spans="1:62" ht="14.25" thickBot="1">
      <c r="A18" s="128"/>
      <c r="B18" s="199"/>
      <c r="C18" s="113" t="s">
        <v>117</v>
      </c>
      <c r="D18" s="114"/>
      <c r="E18" s="111"/>
      <c r="F18" s="112"/>
      <c r="G18" s="108"/>
      <c r="H18" s="108"/>
      <c r="I18" s="108"/>
      <c r="J18" s="101">
        <f t="shared" si="10"/>
        <v>0</v>
      </c>
      <c r="K18" s="111"/>
      <c r="L18" s="112"/>
      <c r="M18" s="108"/>
      <c r="N18" s="108"/>
      <c r="O18" s="108"/>
      <c r="P18" s="101">
        <f t="shared" ref="P18:P19" si="26">(K18*L18+M18)*N18-O18</f>
        <v>0</v>
      </c>
      <c r="Q18" s="111"/>
      <c r="R18" s="112"/>
      <c r="S18" s="108"/>
      <c r="T18" s="108"/>
      <c r="U18" s="108"/>
      <c r="V18" s="101">
        <f t="shared" ref="V18" si="27">(Q18*R18+S18)*T18-U18</f>
        <v>0</v>
      </c>
      <c r="W18" s="111"/>
      <c r="X18" s="112"/>
      <c r="Y18" s="108"/>
      <c r="Z18" s="108"/>
      <c r="AA18" s="108"/>
      <c r="AB18" s="101">
        <f t="shared" si="13"/>
        <v>0</v>
      </c>
      <c r="AC18" s="111"/>
      <c r="AD18" s="112"/>
      <c r="AE18" s="108"/>
      <c r="AF18" s="108"/>
      <c r="AG18" s="108"/>
      <c r="AH18" s="108">
        <f t="shared" si="14"/>
        <v>0</v>
      </c>
      <c r="AI18" s="111"/>
      <c r="AJ18" s="112"/>
      <c r="AK18" s="108"/>
      <c r="AL18" s="108"/>
      <c r="AM18" s="108"/>
      <c r="AN18" s="101">
        <f t="shared" si="21"/>
        <v>0</v>
      </c>
      <c r="AO18" s="111"/>
      <c r="AP18" s="112"/>
      <c r="AQ18" s="108"/>
      <c r="AR18" s="108"/>
      <c r="AS18" s="108"/>
      <c r="AT18" s="108">
        <f t="shared" si="15"/>
        <v>0</v>
      </c>
      <c r="AU18" s="111"/>
      <c r="AV18" s="112"/>
      <c r="AW18" s="108"/>
      <c r="AX18" s="108"/>
      <c r="AY18" s="108"/>
      <c r="AZ18" s="101">
        <f t="shared" si="25"/>
        <v>0</v>
      </c>
      <c r="BA18" s="109">
        <f t="shared" si="22"/>
        <v>0</v>
      </c>
      <c r="BB18" s="108">
        <f t="shared" si="23"/>
        <v>0</v>
      </c>
      <c r="BC18" s="108">
        <f t="shared" si="19"/>
        <v>0</v>
      </c>
      <c r="BD18" s="101">
        <f t="shared" si="24"/>
        <v>0</v>
      </c>
      <c r="BE18" s="110">
        <f t="shared" si="6"/>
        <v>34</v>
      </c>
      <c r="BF18" s="217"/>
      <c r="BI18" s="213"/>
      <c r="BJ18" s="2">
        <f t="shared" si="7"/>
        <v>0</v>
      </c>
    </row>
    <row r="19" spans="1:62" ht="14.25" thickBot="1">
      <c r="A19" s="128"/>
      <c r="B19" s="199"/>
      <c r="C19" s="115" t="s">
        <v>118</v>
      </c>
      <c r="D19" s="114"/>
      <c r="E19" s="111"/>
      <c r="F19" s="112"/>
      <c r="G19" s="108"/>
      <c r="H19" s="108"/>
      <c r="I19" s="108"/>
      <c r="J19" s="101">
        <f t="shared" si="10"/>
        <v>0</v>
      </c>
      <c r="K19" s="111"/>
      <c r="L19" s="112"/>
      <c r="M19" s="108"/>
      <c r="N19" s="108"/>
      <c r="O19" s="108"/>
      <c r="P19" s="101">
        <f t="shared" si="26"/>
        <v>0</v>
      </c>
      <c r="Q19" s="111"/>
      <c r="R19" s="112"/>
      <c r="S19" s="108"/>
      <c r="T19" s="108"/>
      <c r="U19" s="108"/>
      <c r="V19" s="101">
        <f t="shared" si="12"/>
        <v>0</v>
      </c>
      <c r="W19" s="111"/>
      <c r="X19" s="112"/>
      <c r="Y19" s="108"/>
      <c r="Z19" s="108"/>
      <c r="AA19" s="108"/>
      <c r="AB19" s="116">
        <f t="shared" si="13"/>
        <v>0</v>
      </c>
      <c r="AC19" s="111"/>
      <c r="AD19" s="112"/>
      <c r="AE19" s="108"/>
      <c r="AF19" s="108"/>
      <c r="AG19" s="108"/>
      <c r="AH19" s="108">
        <f t="shared" si="14"/>
        <v>0</v>
      </c>
      <c r="AI19" s="111"/>
      <c r="AJ19" s="112"/>
      <c r="AK19" s="108"/>
      <c r="AL19" s="108"/>
      <c r="AM19" s="108"/>
      <c r="AN19" s="101">
        <f t="shared" si="21"/>
        <v>0</v>
      </c>
      <c r="AO19" s="111"/>
      <c r="AP19" s="112"/>
      <c r="AQ19" s="108"/>
      <c r="AR19" s="108"/>
      <c r="AS19" s="108"/>
      <c r="AT19" s="108">
        <f t="shared" si="15"/>
        <v>0</v>
      </c>
      <c r="AU19" s="111"/>
      <c r="AV19" s="112"/>
      <c r="AW19" s="108"/>
      <c r="AX19" s="108"/>
      <c r="AY19" s="108"/>
      <c r="AZ19" s="101">
        <f t="shared" si="25"/>
        <v>0</v>
      </c>
      <c r="BA19" s="109">
        <f t="shared" si="22"/>
        <v>0</v>
      </c>
      <c r="BB19" s="108">
        <f t="shared" si="23"/>
        <v>0</v>
      </c>
      <c r="BC19" s="108">
        <f t="shared" si="19"/>
        <v>0</v>
      </c>
      <c r="BD19" s="101">
        <f t="shared" si="24"/>
        <v>0</v>
      </c>
      <c r="BE19" s="110">
        <f t="shared" si="6"/>
        <v>34</v>
      </c>
      <c r="BF19" s="217"/>
      <c r="BI19" s="213"/>
      <c r="BJ19" s="2">
        <f t="shared" si="7"/>
        <v>0</v>
      </c>
    </row>
    <row r="20" spans="1:62" ht="14.25" thickBot="1">
      <c r="A20" s="128"/>
      <c r="B20" s="199"/>
      <c r="C20" s="117" t="s">
        <v>15</v>
      </c>
      <c r="D20" s="118"/>
      <c r="E20" s="119"/>
      <c r="F20" s="118"/>
      <c r="G20" s="118"/>
      <c r="H20" s="118"/>
      <c r="I20" s="118"/>
      <c r="J20" s="120">
        <f>SUM(J10:J19)</f>
        <v>0</v>
      </c>
      <c r="K20" s="119"/>
      <c r="L20" s="118"/>
      <c r="M20" s="118"/>
      <c r="N20" s="118"/>
      <c r="O20" s="118"/>
      <c r="P20" s="120">
        <f>SUM(P10:P19)</f>
        <v>0</v>
      </c>
      <c r="Q20" s="119"/>
      <c r="R20" s="118"/>
      <c r="S20" s="118"/>
      <c r="T20" s="118"/>
      <c r="U20" s="118"/>
      <c r="V20" s="120">
        <f>SUM(V10:V19)</f>
        <v>0</v>
      </c>
      <c r="W20" s="119"/>
      <c r="X20" s="118"/>
      <c r="Y20" s="118"/>
      <c r="Z20" s="118"/>
      <c r="AA20" s="118"/>
      <c r="AB20" s="120">
        <f>SUM(AB10:AB19)</f>
        <v>0</v>
      </c>
      <c r="AC20" s="119"/>
      <c r="AD20" s="118"/>
      <c r="AE20" s="118"/>
      <c r="AF20" s="118"/>
      <c r="AG20" s="118"/>
      <c r="AH20" s="120">
        <f>SUM(AH10:AH19)</f>
        <v>0</v>
      </c>
      <c r="AI20" s="119"/>
      <c r="AJ20" s="118"/>
      <c r="AK20" s="118"/>
      <c r="AL20" s="118"/>
      <c r="AM20" s="118"/>
      <c r="AN20" s="120">
        <f>SUM(AN10:AN19)</f>
        <v>0</v>
      </c>
      <c r="AO20" s="119"/>
      <c r="AP20" s="118"/>
      <c r="AQ20" s="118"/>
      <c r="AR20" s="118"/>
      <c r="AS20" s="118"/>
      <c r="AT20" s="120">
        <f>SUM(AT10:AT19)</f>
        <v>0</v>
      </c>
      <c r="AU20" s="119"/>
      <c r="AV20" s="118"/>
      <c r="AW20" s="118"/>
      <c r="AX20" s="118"/>
      <c r="AY20" s="118"/>
      <c r="AZ20" s="120">
        <f>SUM(AZ10:AZ19)</f>
        <v>140</v>
      </c>
      <c r="BA20" s="121"/>
      <c r="BB20" s="118"/>
      <c r="BC20" s="118"/>
      <c r="BD20" s="120">
        <f>SUM(BD10:BD19)</f>
        <v>140</v>
      </c>
      <c r="BE20" s="110"/>
      <c r="BF20" s="217"/>
      <c r="BI20" s="213"/>
      <c r="BJ20" s="2"/>
    </row>
    <row r="21" spans="1:62" ht="14.25" thickBot="1">
      <c r="A21" s="128"/>
      <c r="B21" s="197" t="s">
        <v>107</v>
      </c>
      <c r="C21" s="60" t="s">
        <v>92</v>
      </c>
      <c r="D21" s="15"/>
      <c r="E21" s="6"/>
      <c r="F21" s="43"/>
      <c r="G21" s="7"/>
      <c r="H21" s="7"/>
      <c r="I21" s="7"/>
      <c r="J21" s="10">
        <f t="shared" ref="J21:J22" si="28">(E21*F21+G21)*H21-I21</f>
        <v>0</v>
      </c>
      <c r="K21" s="6"/>
      <c r="L21" s="43"/>
      <c r="M21" s="7"/>
      <c r="N21" s="7"/>
      <c r="O21" s="7"/>
      <c r="P21" s="10">
        <f t="shared" ref="P21:P23" si="29">(K21*L21+M21)*N21-O21</f>
        <v>0</v>
      </c>
      <c r="Q21" s="6"/>
      <c r="R21" s="43"/>
      <c r="S21" s="7"/>
      <c r="T21" s="7"/>
      <c r="U21" s="7"/>
      <c r="V21" s="10">
        <f t="shared" ref="V21:V25" si="30">(Q21*R21+S21)*T21-U21</f>
        <v>0</v>
      </c>
      <c r="W21" s="6">
        <v>200</v>
      </c>
      <c r="X21" s="43">
        <v>0.5</v>
      </c>
      <c r="Y21" s="7">
        <v>100</v>
      </c>
      <c r="Z21" s="7">
        <v>0.6</v>
      </c>
      <c r="AA21" s="7">
        <v>0</v>
      </c>
      <c r="AB21" s="10">
        <f>(W21*X21+Y21)*Z21-AA21</f>
        <v>120</v>
      </c>
      <c r="AC21" s="6"/>
      <c r="AD21" s="43"/>
      <c r="AE21" s="7"/>
      <c r="AF21" s="7"/>
      <c r="AG21" s="7"/>
      <c r="AH21" s="2">
        <f>(AC21*AD21+AE21)*AF21</f>
        <v>0</v>
      </c>
      <c r="AI21" s="6"/>
      <c r="AJ21" s="43"/>
      <c r="AK21" s="7">
        <v>100</v>
      </c>
      <c r="AL21" s="7">
        <v>0.6</v>
      </c>
      <c r="AM21" s="7">
        <v>0</v>
      </c>
      <c r="AN21" s="26">
        <f>(AI21*AJ21+AK21)*AL21-AM21</f>
        <v>60</v>
      </c>
      <c r="AO21" s="43"/>
      <c r="AP21" s="43"/>
      <c r="AQ21" s="7"/>
      <c r="AR21" s="7"/>
      <c r="AS21" s="7"/>
      <c r="AT21" s="2">
        <f>(AO21*AP21+AQ21)*AR21-AS21</f>
        <v>0</v>
      </c>
      <c r="AU21" s="6"/>
      <c r="AV21" s="43"/>
      <c r="AW21" s="7"/>
      <c r="AX21" s="7"/>
      <c r="AY21" s="7"/>
      <c r="AZ21" s="5">
        <f t="shared" ref="AZ21:AZ25" si="31">(AU21*AV21+AW21)*AX21-AY21</f>
        <v>0</v>
      </c>
      <c r="BA21" s="99">
        <f>E21*F21*H21+K21*L21*N21+Q21*R21*T21+W21*X21*Z21+AC21*AD21*AF21+AI21*AJ21*AL21+AO21*AP21*AR21+AU21*AV21*AX21</f>
        <v>60</v>
      </c>
      <c r="BB21" s="2">
        <f t="shared" ref="BB21:BB25" si="32">G21*H21+M21*N21+S21*T21+Y21*Z21+AE21*AF21+AK21*AL21+AQ21*AR21+AW21*AX21</f>
        <v>120</v>
      </c>
      <c r="BC21" s="7">
        <f>I21+O21+U21+AA21+AG21+AM21+AS21+AY21</f>
        <v>0</v>
      </c>
      <c r="BD21" s="10">
        <f>BA21+BB21-BC21</f>
        <v>180</v>
      </c>
      <c r="BE21" s="100">
        <f t="shared" si="6"/>
        <v>21</v>
      </c>
      <c r="BF21" s="214">
        <f>RANK(BI21,$BI$5:$BI$62)</f>
        <v>9</v>
      </c>
      <c r="BI21" s="213">
        <f>BD26</f>
        <v>420</v>
      </c>
      <c r="BJ21" s="2">
        <f t="shared" si="7"/>
        <v>180</v>
      </c>
    </row>
    <row r="22" spans="1:62" ht="14.25" thickBot="1">
      <c r="A22" s="128"/>
      <c r="B22" s="197"/>
      <c r="C22" s="61" t="s">
        <v>93</v>
      </c>
      <c r="D22" s="5"/>
      <c r="E22" s="9"/>
      <c r="F22" s="27"/>
      <c r="G22" s="2"/>
      <c r="H22" s="2"/>
      <c r="I22" s="2"/>
      <c r="J22" s="10">
        <f t="shared" si="28"/>
        <v>0</v>
      </c>
      <c r="K22" s="9"/>
      <c r="L22" s="27"/>
      <c r="M22" s="2"/>
      <c r="N22" s="2"/>
      <c r="O22" s="2"/>
      <c r="P22" s="10">
        <f t="shared" si="29"/>
        <v>0</v>
      </c>
      <c r="Q22" s="9"/>
      <c r="R22" s="27"/>
      <c r="S22" s="2"/>
      <c r="T22" s="2"/>
      <c r="U22" s="2"/>
      <c r="V22" s="10">
        <f t="shared" si="30"/>
        <v>0</v>
      </c>
      <c r="W22" s="9"/>
      <c r="X22" s="27"/>
      <c r="Y22" s="2"/>
      <c r="Z22" s="2"/>
      <c r="AA22" s="2"/>
      <c r="AB22" s="10">
        <f>(W22*X22+Y22)*Z22-AA22</f>
        <v>0</v>
      </c>
      <c r="AC22" s="9"/>
      <c r="AD22" s="27"/>
      <c r="AE22" s="2"/>
      <c r="AF22" s="2"/>
      <c r="AG22" s="2"/>
      <c r="AH22" s="2">
        <f>(AC22*AD22+AE22)*AF22</f>
        <v>0</v>
      </c>
      <c r="AI22" s="9"/>
      <c r="AJ22" s="27"/>
      <c r="AK22" s="2"/>
      <c r="AL22" s="2"/>
      <c r="AM22" s="2"/>
      <c r="AN22" s="2">
        <f>(AI22*AJ22+AK22)*AL22-AM22</f>
        <v>0</v>
      </c>
      <c r="AO22" s="27"/>
      <c r="AP22" s="27"/>
      <c r="AQ22" s="2"/>
      <c r="AR22" s="2"/>
      <c r="AS22" s="2"/>
      <c r="AT22" s="2">
        <f>(AO22*AP22+AQ22)*AR22-AS22</f>
        <v>0</v>
      </c>
      <c r="AU22" s="9"/>
      <c r="AV22" s="27"/>
      <c r="AW22" s="2"/>
      <c r="AX22" s="2"/>
      <c r="AY22" s="2"/>
      <c r="AZ22" s="5">
        <f t="shared" si="31"/>
        <v>0</v>
      </c>
      <c r="BA22" s="99">
        <f>E22*F22*H22+K22*L22*N22+Q22*R22*T22+W22*X22*Z22+AC22*AD22*AF22+AI22*AJ22*AL22+AO22*AP22*AR22+AU22*AV22*AX22</f>
        <v>0</v>
      </c>
      <c r="BB22" s="2">
        <f t="shared" si="32"/>
        <v>0</v>
      </c>
      <c r="BC22" s="2">
        <f>I22+O22+U22+AA22+AG22+AM22+AS22+AY22</f>
        <v>0</v>
      </c>
      <c r="BD22" s="10">
        <f>BA22+BB22-BC22</f>
        <v>0</v>
      </c>
      <c r="BE22" s="100">
        <f t="shared" si="6"/>
        <v>34</v>
      </c>
      <c r="BF22" s="214"/>
      <c r="BI22" s="213"/>
      <c r="BJ22" s="2">
        <f t="shared" si="7"/>
        <v>0</v>
      </c>
    </row>
    <row r="23" spans="1:62" ht="14.25" thickBot="1">
      <c r="A23" s="128"/>
      <c r="B23" s="197"/>
      <c r="C23" s="61" t="s">
        <v>119</v>
      </c>
      <c r="D23" s="5"/>
      <c r="E23" s="9"/>
      <c r="F23" s="27"/>
      <c r="G23" s="2"/>
      <c r="H23" s="2"/>
      <c r="I23" s="2"/>
      <c r="J23" s="10">
        <f>(E23*F23+G23)*H23-I23</f>
        <v>0</v>
      </c>
      <c r="K23" s="9"/>
      <c r="L23" s="27"/>
      <c r="M23" s="2"/>
      <c r="N23" s="2"/>
      <c r="O23" s="2"/>
      <c r="P23" s="10">
        <f t="shared" si="29"/>
        <v>0</v>
      </c>
      <c r="Q23" s="9"/>
      <c r="R23" s="27"/>
      <c r="S23" s="2"/>
      <c r="T23" s="2"/>
      <c r="U23" s="2"/>
      <c r="V23" s="10">
        <f t="shared" si="30"/>
        <v>0</v>
      </c>
      <c r="W23" s="9"/>
      <c r="X23" s="27"/>
      <c r="Y23" s="2"/>
      <c r="Z23" s="2"/>
      <c r="AA23" s="2"/>
      <c r="AB23" s="10">
        <f>(W23*X23+Y23)*Z23-AA23</f>
        <v>0</v>
      </c>
      <c r="AC23" s="9"/>
      <c r="AD23" s="27"/>
      <c r="AE23" s="2"/>
      <c r="AF23" s="2"/>
      <c r="AG23" s="2"/>
      <c r="AH23" s="2">
        <f>(AC23*AD23+AE23)*AF23</f>
        <v>0</v>
      </c>
      <c r="AI23" s="9"/>
      <c r="AJ23" s="27"/>
      <c r="AK23" s="2"/>
      <c r="AL23" s="2"/>
      <c r="AM23" s="2"/>
      <c r="AN23" s="2">
        <f>(AI23*AJ23+AK23)*AL23-AM23</f>
        <v>0</v>
      </c>
      <c r="AO23" s="27"/>
      <c r="AP23" s="27"/>
      <c r="AQ23" s="2">
        <v>100</v>
      </c>
      <c r="AR23" s="2">
        <v>0.6</v>
      </c>
      <c r="AS23" s="2">
        <v>0</v>
      </c>
      <c r="AT23" s="2">
        <f t="shared" ref="AT23:AT25" si="33">(AO23*AP23+AQ23)*AR23-AS23</f>
        <v>60</v>
      </c>
      <c r="AU23" s="9"/>
      <c r="AV23" s="27"/>
      <c r="AW23" s="2"/>
      <c r="AX23" s="2"/>
      <c r="AY23" s="2"/>
      <c r="AZ23" s="5">
        <f t="shared" si="31"/>
        <v>0</v>
      </c>
      <c r="BA23" s="99">
        <f t="shared" ref="BA23:BA25" si="34">E23*F23*H23+K23*L23*N23+Q23*R23*T23+W23*X23*Z23+AC23*AD23*AF23+AI23*AJ23*AL23+AO23*AP23*AR23+AU23*AV23*AX23</f>
        <v>0</v>
      </c>
      <c r="BB23" s="2">
        <f t="shared" si="32"/>
        <v>60</v>
      </c>
      <c r="BC23" s="2">
        <f>I23+O23+U23+AA23+AG23+AM23+AS23+AY23</f>
        <v>0</v>
      </c>
      <c r="BD23" s="10">
        <f t="shared" ref="BD23:BD25" si="35">BA23+BB23-BC23</f>
        <v>60</v>
      </c>
      <c r="BE23" s="100">
        <f t="shared" si="6"/>
        <v>29</v>
      </c>
      <c r="BF23" s="214"/>
      <c r="BI23" s="213"/>
      <c r="BJ23" s="2">
        <f t="shared" si="7"/>
        <v>60</v>
      </c>
    </row>
    <row r="24" spans="1:62" ht="14.25" thickBot="1">
      <c r="A24" s="128"/>
      <c r="B24" s="197"/>
      <c r="C24" s="61" t="s">
        <v>94</v>
      </c>
      <c r="D24" s="5"/>
      <c r="E24" s="9"/>
      <c r="F24" s="27"/>
      <c r="G24" s="2"/>
      <c r="H24" s="2"/>
      <c r="I24" s="2"/>
      <c r="J24" s="10">
        <f t="shared" ref="J24:J25" si="36">(E24*F24+G24)*H24-I24</f>
        <v>0</v>
      </c>
      <c r="K24" s="9"/>
      <c r="L24" s="27"/>
      <c r="M24" s="2"/>
      <c r="N24" s="2"/>
      <c r="O24" s="2"/>
      <c r="P24" s="10">
        <f t="shared" ref="P24:P25" si="37">(K24*L24+M24)*N24-O24</f>
        <v>0</v>
      </c>
      <c r="Q24" s="9"/>
      <c r="R24" s="27"/>
      <c r="S24" s="2"/>
      <c r="T24" s="2"/>
      <c r="U24" s="2"/>
      <c r="V24" s="10">
        <f t="shared" si="30"/>
        <v>0</v>
      </c>
      <c r="W24" s="9">
        <v>200</v>
      </c>
      <c r="X24" s="27">
        <v>0.5</v>
      </c>
      <c r="Y24" s="2">
        <v>100</v>
      </c>
      <c r="Z24" s="2">
        <v>0.6</v>
      </c>
      <c r="AA24" s="2">
        <v>0</v>
      </c>
      <c r="AB24" s="10">
        <f>(W24*X24+Y24)*Z24-AA24</f>
        <v>120</v>
      </c>
      <c r="AC24" s="9"/>
      <c r="AD24" s="27"/>
      <c r="AE24" s="2"/>
      <c r="AF24" s="2"/>
      <c r="AG24" s="2"/>
      <c r="AH24" s="2">
        <f>(AC24*AD24+AE24)*AF24</f>
        <v>0</v>
      </c>
      <c r="AI24" s="9"/>
      <c r="AJ24" s="27"/>
      <c r="AK24" s="2"/>
      <c r="AL24" s="2"/>
      <c r="AM24" s="2"/>
      <c r="AN24" s="2">
        <f>(AI24*AJ24+AK24)*AL24-AM24</f>
        <v>0</v>
      </c>
      <c r="AO24" s="27"/>
      <c r="AP24" s="27"/>
      <c r="AQ24" s="2"/>
      <c r="AR24" s="2"/>
      <c r="AS24" s="2"/>
      <c r="AT24" s="2">
        <f t="shared" si="33"/>
        <v>0</v>
      </c>
      <c r="AU24" s="9"/>
      <c r="AV24" s="27"/>
      <c r="AW24" s="2"/>
      <c r="AX24" s="2"/>
      <c r="AY24" s="2"/>
      <c r="AZ24" s="5">
        <f t="shared" si="31"/>
        <v>0</v>
      </c>
      <c r="BA24" s="99">
        <f t="shared" si="34"/>
        <v>60</v>
      </c>
      <c r="BB24" s="2">
        <f t="shared" si="32"/>
        <v>60</v>
      </c>
      <c r="BC24" s="2">
        <f>I24+O24+U24+AA24+AG24+AM24+AS24+AY24</f>
        <v>0</v>
      </c>
      <c r="BD24" s="10">
        <f t="shared" si="35"/>
        <v>120</v>
      </c>
      <c r="BE24" s="100">
        <f t="shared" si="6"/>
        <v>23</v>
      </c>
      <c r="BF24" s="214"/>
      <c r="BI24" s="213"/>
      <c r="BJ24" s="2">
        <f t="shared" si="7"/>
        <v>120</v>
      </c>
    </row>
    <row r="25" spans="1:62" ht="14.25" thickBot="1">
      <c r="A25" s="128"/>
      <c r="B25" s="197"/>
      <c r="C25" s="62" t="s">
        <v>95</v>
      </c>
      <c r="D25" s="5"/>
      <c r="E25" s="9"/>
      <c r="F25" s="27"/>
      <c r="G25" s="2"/>
      <c r="H25" s="2"/>
      <c r="I25" s="2"/>
      <c r="J25" s="10">
        <f t="shared" si="36"/>
        <v>0</v>
      </c>
      <c r="K25" s="9"/>
      <c r="L25" s="27"/>
      <c r="M25" s="2"/>
      <c r="N25" s="2"/>
      <c r="O25" s="2"/>
      <c r="P25" s="10">
        <f t="shared" si="37"/>
        <v>0</v>
      </c>
      <c r="Q25" s="9"/>
      <c r="R25" s="27"/>
      <c r="S25" s="2"/>
      <c r="T25" s="2"/>
      <c r="U25" s="2"/>
      <c r="V25" s="10">
        <f t="shared" si="30"/>
        <v>0</v>
      </c>
      <c r="W25" s="9"/>
      <c r="X25" s="27"/>
      <c r="Y25" s="2"/>
      <c r="Z25" s="2"/>
      <c r="AA25" s="2"/>
      <c r="AB25" s="10">
        <f>(W25*X25+Y25)*Z25-AA25</f>
        <v>0</v>
      </c>
      <c r="AC25" s="9"/>
      <c r="AD25" s="27"/>
      <c r="AE25" s="2"/>
      <c r="AF25" s="2"/>
      <c r="AG25" s="2"/>
      <c r="AH25" s="2">
        <f>(AC25*AD25+AE25)*AF25</f>
        <v>0</v>
      </c>
      <c r="AI25" s="9"/>
      <c r="AJ25" s="27"/>
      <c r="AK25" s="2"/>
      <c r="AL25" s="2"/>
      <c r="AM25" s="2"/>
      <c r="AN25" s="96">
        <f>(AI25*AJ25+AK25)*AL25-AM25</f>
        <v>0</v>
      </c>
      <c r="AO25" s="27"/>
      <c r="AP25" s="27"/>
      <c r="AQ25" s="2">
        <v>100</v>
      </c>
      <c r="AR25" s="2">
        <v>0.6</v>
      </c>
      <c r="AS25" s="2">
        <v>0</v>
      </c>
      <c r="AT25" s="2">
        <f t="shared" si="33"/>
        <v>60</v>
      </c>
      <c r="AU25" s="9"/>
      <c r="AV25" s="27"/>
      <c r="AW25" s="2"/>
      <c r="AX25" s="2"/>
      <c r="AY25" s="2"/>
      <c r="AZ25" s="5">
        <f t="shared" si="31"/>
        <v>0</v>
      </c>
      <c r="BA25" s="99">
        <f t="shared" si="34"/>
        <v>0</v>
      </c>
      <c r="BB25" s="2">
        <f t="shared" si="32"/>
        <v>60</v>
      </c>
      <c r="BC25" s="2">
        <f>I25+O25+U25+AA25+AG25+AM25+AS25+AY25</f>
        <v>0</v>
      </c>
      <c r="BD25" s="10">
        <f t="shared" si="35"/>
        <v>60</v>
      </c>
      <c r="BE25" s="100">
        <f t="shared" si="6"/>
        <v>29</v>
      </c>
      <c r="BF25" s="214"/>
      <c r="BI25" s="213"/>
      <c r="BJ25" s="2">
        <f t="shared" si="7"/>
        <v>60</v>
      </c>
    </row>
    <row r="26" spans="1:62" ht="14.25" thickBot="1">
      <c r="A26" s="128"/>
      <c r="B26" s="197"/>
      <c r="C26" s="65" t="s">
        <v>15</v>
      </c>
      <c r="D26" s="13"/>
      <c r="E26" s="12"/>
      <c r="F26" s="13"/>
      <c r="G26" s="13"/>
      <c r="H26" s="13"/>
      <c r="I26" s="13"/>
      <c r="J26" s="3">
        <f>SUM(J21:J25)</f>
        <v>0</v>
      </c>
      <c r="K26" s="12"/>
      <c r="L26" s="13"/>
      <c r="M26" s="13"/>
      <c r="N26" s="13"/>
      <c r="O26" s="13"/>
      <c r="P26" s="3">
        <f>SUM(P21:P25)</f>
        <v>0</v>
      </c>
      <c r="Q26" s="12"/>
      <c r="R26" s="13"/>
      <c r="S26" s="13"/>
      <c r="T26" s="13"/>
      <c r="U26" s="13"/>
      <c r="V26" s="3">
        <f>SUM(V21:V25)</f>
        <v>0</v>
      </c>
      <c r="W26" s="12"/>
      <c r="X26" s="13"/>
      <c r="Y26" s="13"/>
      <c r="Z26" s="13"/>
      <c r="AA26" s="13"/>
      <c r="AB26" s="3">
        <f>SUM(AB21:AB25)</f>
        <v>240</v>
      </c>
      <c r="AC26" s="12"/>
      <c r="AD26" s="13"/>
      <c r="AE26" s="13"/>
      <c r="AF26" s="13"/>
      <c r="AG26" s="13"/>
      <c r="AH26" s="3">
        <f>SUM(AH21:AH25)</f>
        <v>0</v>
      </c>
      <c r="AI26" s="12"/>
      <c r="AJ26" s="13"/>
      <c r="AK26" s="13"/>
      <c r="AL26" s="13"/>
      <c r="AM26" s="13"/>
      <c r="AN26" s="3">
        <f>SUM(AN21:AN25)</f>
        <v>60</v>
      </c>
      <c r="AO26" s="12"/>
      <c r="AP26" s="13"/>
      <c r="AQ26" s="13"/>
      <c r="AR26" s="13"/>
      <c r="AS26" s="13"/>
      <c r="AT26" s="3">
        <f>SUM(AT21:AT25)</f>
        <v>120</v>
      </c>
      <c r="AU26" s="12"/>
      <c r="AV26" s="13"/>
      <c r="AW26" s="13"/>
      <c r="AX26" s="13"/>
      <c r="AY26" s="13"/>
      <c r="AZ26" s="131">
        <f>SUM(AZ21:AZ25)</f>
        <v>0</v>
      </c>
      <c r="BA26" s="12"/>
      <c r="BB26" s="13"/>
      <c r="BC26" s="13"/>
      <c r="BD26" s="3">
        <f>SUM(BD21:BD25)</f>
        <v>420</v>
      </c>
      <c r="BE26" s="100"/>
      <c r="BF26" s="214"/>
      <c r="BI26" s="213"/>
      <c r="BJ26" s="2"/>
    </row>
    <row r="27" spans="1:62" ht="14.25" thickBot="1">
      <c r="A27" s="128"/>
      <c r="B27" s="199" t="s">
        <v>3</v>
      </c>
      <c r="C27" s="122" t="s">
        <v>76</v>
      </c>
      <c r="D27" s="103"/>
      <c r="E27" s="104"/>
      <c r="F27" s="105"/>
      <c r="G27" s="106"/>
      <c r="H27" s="106"/>
      <c r="I27" s="106"/>
      <c r="J27" s="101">
        <f t="shared" ref="J27:J30" si="38">(E27*F27+G27)*H27-I27</f>
        <v>0</v>
      </c>
      <c r="K27" s="104"/>
      <c r="L27" s="105"/>
      <c r="M27" s="106"/>
      <c r="N27" s="106"/>
      <c r="O27" s="106"/>
      <c r="P27" s="101">
        <f t="shared" ref="P27:P30" si="39">(K27*L27+M27)*N27-O27</f>
        <v>0</v>
      </c>
      <c r="Q27" s="104"/>
      <c r="R27" s="105"/>
      <c r="S27" s="106"/>
      <c r="T27" s="106"/>
      <c r="U27" s="106"/>
      <c r="V27" s="101">
        <f t="shared" ref="V27:V30" si="40">(Q27*R27+S27)*T27-U27</f>
        <v>0</v>
      </c>
      <c r="W27" s="104">
        <v>1600</v>
      </c>
      <c r="X27" s="105">
        <v>0.5</v>
      </c>
      <c r="Y27" s="106">
        <v>2900</v>
      </c>
      <c r="Z27" s="106">
        <v>1</v>
      </c>
      <c r="AA27" s="106">
        <v>0</v>
      </c>
      <c r="AB27" s="101">
        <f>(W27*X27+Y27)*Z27-AA27</f>
        <v>3700</v>
      </c>
      <c r="AC27" s="104"/>
      <c r="AD27" s="105"/>
      <c r="AE27" s="106">
        <v>200</v>
      </c>
      <c r="AF27" s="106">
        <v>1</v>
      </c>
      <c r="AG27" s="106">
        <v>0</v>
      </c>
      <c r="AH27" s="108">
        <f>(AC27*AD27+AE27)*AF27</f>
        <v>200</v>
      </c>
      <c r="AI27" s="104">
        <v>700</v>
      </c>
      <c r="AJ27" s="105">
        <v>0.5</v>
      </c>
      <c r="AK27" s="106">
        <v>700</v>
      </c>
      <c r="AL27" s="106">
        <v>1</v>
      </c>
      <c r="AM27" s="106"/>
      <c r="AN27" s="101">
        <f>(AI27*AJ27+AK27)*AL27-AM27</f>
        <v>1050</v>
      </c>
      <c r="AO27" s="104">
        <v>2100</v>
      </c>
      <c r="AP27" s="105">
        <v>0.5</v>
      </c>
      <c r="AQ27" s="106">
        <v>1600</v>
      </c>
      <c r="AR27" s="106">
        <v>1</v>
      </c>
      <c r="AS27" s="106">
        <v>0</v>
      </c>
      <c r="AT27" s="108">
        <f>(AO27*AP27+AQ27)*AR27-AS27</f>
        <v>2650</v>
      </c>
      <c r="AU27" s="104"/>
      <c r="AV27" s="105"/>
      <c r="AW27" s="106"/>
      <c r="AX27" s="106"/>
      <c r="AY27" s="106"/>
      <c r="AZ27" s="101">
        <f>(AU27*AV27+AW27)*AX27-AY27</f>
        <v>0</v>
      </c>
      <c r="BA27" s="109">
        <f>E27*F27*H27+K27*L27*N27+Q27*R27*T27++W27*X27*Z27+AC27*AD27*AF27+AI27*AJ27*AL27+AO27*AP27*AR27+AU27*AV27*AX27</f>
        <v>2200</v>
      </c>
      <c r="BB27" s="108">
        <f t="shared" ref="BB27:BB30" si="41">G27*H27+M27*N27+S27*T27+Y27*Z27+AE27*AF27+AK27*AL27+AQ27*AR27+AW27*AX27</f>
        <v>5400</v>
      </c>
      <c r="BC27" s="109">
        <f>I27+O27+U27+AA27+AG27+AM27+AS27+AY27</f>
        <v>0</v>
      </c>
      <c r="BD27" s="101">
        <f t="shared" ref="BD27:BD28" si="42">BA27+BB27-BC27</f>
        <v>7600</v>
      </c>
      <c r="BE27" s="110">
        <f t="shared" si="6"/>
        <v>1</v>
      </c>
      <c r="BF27" s="217">
        <f>RANK(BI27,$BI$5:$BI$62)</f>
        <v>1</v>
      </c>
      <c r="BI27" s="213">
        <f>BD31</f>
        <v>9350</v>
      </c>
      <c r="BJ27" s="2">
        <f t="shared" si="7"/>
        <v>7600</v>
      </c>
    </row>
    <row r="28" spans="1:62" ht="14.25" thickBot="1">
      <c r="A28" s="128"/>
      <c r="B28" s="199"/>
      <c r="C28" s="123" t="s">
        <v>77</v>
      </c>
      <c r="D28" s="114"/>
      <c r="E28" s="111"/>
      <c r="F28" s="112"/>
      <c r="G28" s="108"/>
      <c r="H28" s="108"/>
      <c r="I28" s="108"/>
      <c r="J28" s="101">
        <f t="shared" si="38"/>
        <v>0</v>
      </c>
      <c r="K28" s="111"/>
      <c r="L28" s="112"/>
      <c r="M28" s="108"/>
      <c r="N28" s="108"/>
      <c r="O28" s="108"/>
      <c r="P28" s="101">
        <f t="shared" si="39"/>
        <v>0</v>
      </c>
      <c r="Q28" s="111"/>
      <c r="R28" s="112"/>
      <c r="S28" s="108"/>
      <c r="T28" s="108"/>
      <c r="U28" s="108"/>
      <c r="V28" s="101">
        <f t="shared" si="40"/>
        <v>0</v>
      </c>
      <c r="W28" s="111"/>
      <c r="X28" s="112"/>
      <c r="Y28" s="108"/>
      <c r="Z28" s="108"/>
      <c r="AA28" s="108"/>
      <c r="AB28" s="101">
        <f t="shared" ref="AB28:AB38" si="43">(W28*X28+Y28)*Z28-AA28</f>
        <v>0</v>
      </c>
      <c r="AC28" s="111"/>
      <c r="AD28" s="112"/>
      <c r="AE28" s="108"/>
      <c r="AF28" s="108"/>
      <c r="AG28" s="108"/>
      <c r="AH28" s="108">
        <f>(AC28*AD28+AE28)*AF28</f>
        <v>0</v>
      </c>
      <c r="AI28" s="111">
        <v>700</v>
      </c>
      <c r="AJ28" s="112">
        <v>0.5</v>
      </c>
      <c r="AK28" s="108">
        <v>400</v>
      </c>
      <c r="AL28" s="108">
        <v>1</v>
      </c>
      <c r="AM28" s="108">
        <v>350</v>
      </c>
      <c r="AN28" s="101">
        <f>(AI28*AJ28+AK28)*AL28-AM28</f>
        <v>400</v>
      </c>
      <c r="AO28" s="111"/>
      <c r="AP28" s="112"/>
      <c r="AQ28" s="108"/>
      <c r="AR28" s="108"/>
      <c r="AS28" s="108"/>
      <c r="AT28" s="108">
        <f>(AO28*AP28+AQ28)*AR28-AS28</f>
        <v>0</v>
      </c>
      <c r="AU28" s="111">
        <v>700</v>
      </c>
      <c r="AV28" s="112">
        <v>0.5</v>
      </c>
      <c r="AW28" s="108">
        <v>400</v>
      </c>
      <c r="AX28" s="108">
        <v>1</v>
      </c>
      <c r="AY28" s="108">
        <v>0</v>
      </c>
      <c r="AZ28" s="101">
        <f>(AU28*AV28+AW28)*AX28-AY28</f>
        <v>750</v>
      </c>
      <c r="BA28" s="109">
        <f>E28*F28*H28+K28*L28*N28+Q28*R28*T28++W28*X28*Z28+AC28*AD28*AF28+AI28*AJ28*AL28+AO28*AP28*AR28+AU28*AV28*AX28</f>
        <v>700</v>
      </c>
      <c r="BB28" s="108">
        <f t="shared" si="41"/>
        <v>800</v>
      </c>
      <c r="BC28" s="108">
        <f>I28+O28+U28+AA28+AG28+AM28+AS28+AY28</f>
        <v>350</v>
      </c>
      <c r="BD28" s="101">
        <f t="shared" si="42"/>
        <v>1150</v>
      </c>
      <c r="BE28" s="110">
        <f t="shared" si="6"/>
        <v>8</v>
      </c>
      <c r="BF28" s="217"/>
      <c r="BI28" s="213"/>
      <c r="BJ28" s="2">
        <f t="shared" si="7"/>
        <v>1150</v>
      </c>
    </row>
    <row r="29" spans="1:62" ht="14.25" thickBot="1">
      <c r="A29" s="128"/>
      <c r="B29" s="199"/>
      <c r="C29" s="123" t="s">
        <v>79</v>
      </c>
      <c r="D29" s="114"/>
      <c r="E29" s="111"/>
      <c r="F29" s="112"/>
      <c r="G29" s="108"/>
      <c r="H29" s="108"/>
      <c r="I29" s="108"/>
      <c r="J29" s="101">
        <f t="shared" si="38"/>
        <v>0</v>
      </c>
      <c r="K29" s="111"/>
      <c r="L29" s="112"/>
      <c r="M29" s="108"/>
      <c r="N29" s="108"/>
      <c r="O29" s="108"/>
      <c r="P29" s="101">
        <f t="shared" si="39"/>
        <v>0</v>
      </c>
      <c r="Q29" s="111"/>
      <c r="R29" s="112"/>
      <c r="S29" s="108"/>
      <c r="T29" s="108"/>
      <c r="U29" s="108"/>
      <c r="V29" s="101">
        <f t="shared" si="40"/>
        <v>0</v>
      </c>
      <c r="W29" s="111"/>
      <c r="X29" s="112"/>
      <c r="Y29" s="108"/>
      <c r="Z29" s="108"/>
      <c r="AA29" s="108"/>
      <c r="AB29" s="101">
        <f t="shared" si="43"/>
        <v>0</v>
      </c>
      <c r="AC29" s="111"/>
      <c r="AD29" s="112"/>
      <c r="AE29" s="108"/>
      <c r="AF29" s="108"/>
      <c r="AG29" s="108"/>
      <c r="AH29" s="108">
        <f>(AC29*AD29+AE29)*AF29</f>
        <v>0</v>
      </c>
      <c r="AI29" s="111"/>
      <c r="AJ29" s="112"/>
      <c r="AK29" s="108"/>
      <c r="AL29" s="108"/>
      <c r="AM29" s="108"/>
      <c r="AN29" s="101">
        <f>(AI29*AJ29+AK29)*AL29-AM29</f>
        <v>0</v>
      </c>
      <c r="AO29" s="111"/>
      <c r="AP29" s="112"/>
      <c r="AQ29" s="108"/>
      <c r="AR29" s="108"/>
      <c r="AS29" s="108"/>
      <c r="AT29" s="108">
        <f t="shared" ref="AT29:AT30" si="44">(AO29*AP29+AQ29)*AR29-AS29</f>
        <v>0</v>
      </c>
      <c r="AU29" s="111"/>
      <c r="AV29" s="112"/>
      <c r="AW29" s="108"/>
      <c r="AX29" s="108"/>
      <c r="AY29" s="108"/>
      <c r="AZ29" s="101">
        <f t="shared" ref="AZ29:AZ30" si="45">(AU29*AV29+AW29)*AX29-AY29</f>
        <v>0</v>
      </c>
      <c r="BA29" s="109">
        <f>E29*F29*H29+K29*L29*N29+Q29*R29*T29++W29*X29*Z29+AC29*AD29*AF29+AI29*AJ29*AL29+AO29*AP29*AR29+AU29*AV29*AX29</f>
        <v>0</v>
      </c>
      <c r="BB29" s="108">
        <f t="shared" si="41"/>
        <v>0</v>
      </c>
      <c r="BC29" s="108">
        <f>I29+O29+U29+AA29+AG29+AM29+AS29+AY29</f>
        <v>0</v>
      </c>
      <c r="BD29" s="101">
        <f>BA29+BB29-BC29</f>
        <v>0</v>
      </c>
      <c r="BE29" s="110">
        <f t="shared" si="6"/>
        <v>34</v>
      </c>
      <c r="BF29" s="217"/>
      <c r="BI29" s="213"/>
      <c r="BJ29" s="2">
        <f t="shared" si="7"/>
        <v>0</v>
      </c>
    </row>
    <row r="30" spans="1:62" ht="14.25" thickBot="1">
      <c r="A30" s="128"/>
      <c r="B30" s="199"/>
      <c r="C30" s="124" t="s">
        <v>78</v>
      </c>
      <c r="D30" s="114"/>
      <c r="E30" s="111"/>
      <c r="F30" s="112"/>
      <c r="G30" s="108"/>
      <c r="H30" s="108"/>
      <c r="I30" s="108"/>
      <c r="J30" s="101">
        <f t="shared" si="38"/>
        <v>0</v>
      </c>
      <c r="K30" s="111"/>
      <c r="L30" s="112"/>
      <c r="M30" s="108"/>
      <c r="N30" s="108"/>
      <c r="O30" s="108"/>
      <c r="P30" s="101">
        <f t="shared" si="39"/>
        <v>0</v>
      </c>
      <c r="Q30" s="111"/>
      <c r="R30" s="112"/>
      <c r="S30" s="108"/>
      <c r="T30" s="108"/>
      <c r="U30" s="108"/>
      <c r="V30" s="101">
        <f t="shared" si="40"/>
        <v>0</v>
      </c>
      <c r="W30" s="111"/>
      <c r="X30" s="112"/>
      <c r="Y30" s="108"/>
      <c r="Z30" s="108"/>
      <c r="AA30" s="108"/>
      <c r="AB30" s="101">
        <f t="shared" si="43"/>
        <v>0</v>
      </c>
      <c r="AC30" s="111"/>
      <c r="AD30" s="112"/>
      <c r="AE30" s="108"/>
      <c r="AF30" s="108"/>
      <c r="AG30" s="108"/>
      <c r="AH30" s="108">
        <f>(AC30*AD30+AE30)*AF30</f>
        <v>0</v>
      </c>
      <c r="AI30" s="111"/>
      <c r="AJ30" s="112"/>
      <c r="AK30" s="108"/>
      <c r="AL30" s="108"/>
      <c r="AM30" s="108"/>
      <c r="AN30" s="101">
        <f>(AI30*AJ30+AK30)*AL30-AM30</f>
        <v>0</v>
      </c>
      <c r="AO30" s="111"/>
      <c r="AP30" s="112"/>
      <c r="AQ30" s="108">
        <v>500</v>
      </c>
      <c r="AR30" s="108">
        <v>1</v>
      </c>
      <c r="AS30" s="108">
        <v>0</v>
      </c>
      <c r="AT30" s="108">
        <f t="shared" si="44"/>
        <v>500</v>
      </c>
      <c r="AU30" s="111"/>
      <c r="AV30" s="112"/>
      <c r="AW30" s="108">
        <v>100</v>
      </c>
      <c r="AX30" s="108">
        <v>1</v>
      </c>
      <c r="AY30" s="108">
        <v>0</v>
      </c>
      <c r="AZ30" s="101">
        <f t="shared" si="45"/>
        <v>100</v>
      </c>
      <c r="BA30" s="109">
        <f>E30*F30*H30+K30*L30*N30+Q30*R30*T30++W30*X30*Z30+AC30*AD30*AF30+AI30*AJ30*AL30+AO30*AP30*AR30+AU30*AV30*AX30</f>
        <v>0</v>
      </c>
      <c r="BB30" s="108">
        <f t="shared" si="41"/>
        <v>600</v>
      </c>
      <c r="BC30" s="108">
        <f>I30+O30+U30+AA30+AG30+AM30+AS30+AY30</f>
        <v>0</v>
      </c>
      <c r="BD30" s="101">
        <f>BA30+BB30-BC30</f>
        <v>600</v>
      </c>
      <c r="BE30" s="110">
        <f t="shared" si="6"/>
        <v>12</v>
      </c>
      <c r="BF30" s="217"/>
      <c r="BI30" s="213"/>
      <c r="BJ30" s="2">
        <f t="shared" si="7"/>
        <v>600</v>
      </c>
    </row>
    <row r="31" spans="1:62" ht="14.25" thickBot="1">
      <c r="A31" s="128"/>
      <c r="B31" s="199"/>
      <c r="C31" s="117" t="s">
        <v>15</v>
      </c>
      <c r="D31" s="118"/>
      <c r="E31" s="119"/>
      <c r="F31" s="118"/>
      <c r="G31" s="118"/>
      <c r="H31" s="118"/>
      <c r="I31" s="118"/>
      <c r="J31" s="120">
        <f>SUM(J27:J30)</f>
        <v>0</v>
      </c>
      <c r="K31" s="119"/>
      <c r="L31" s="118"/>
      <c r="M31" s="118"/>
      <c r="N31" s="118"/>
      <c r="O31" s="118"/>
      <c r="P31" s="120">
        <f>SUM(P27:P30)</f>
        <v>0</v>
      </c>
      <c r="Q31" s="119"/>
      <c r="R31" s="118"/>
      <c r="S31" s="118"/>
      <c r="T31" s="118"/>
      <c r="U31" s="118"/>
      <c r="V31" s="120">
        <f>SUM(V27:V30)</f>
        <v>0</v>
      </c>
      <c r="W31" s="119"/>
      <c r="X31" s="118"/>
      <c r="Y31" s="118"/>
      <c r="Z31" s="118"/>
      <c r="AA31" s="118"/>
      <c r="AB31" s="120">
        <f>SUM(AB27:AB30)</f>
        <v>3700</v>
      </c>
      <c r="AC31" s="119"/>
      <c r="AD31" s="118"/>
      <c r="AE31" s="118"/>
      <c r="AF31" s="118"/>
      <c r="AG31" s="118"/>
      <c r="AH31" s="120">
        <f>SUM(AH27:AH30)</f>
        <v>200</v>
      </c>
      <c r="AI31" s="119"/>
      <c r="AJ31" s="118"/>
      <c r="AK31" s="118"/>
      <c r="AL31" s="118"/>
      <c r="AM31" s="118"/>
      <c r="AN31" s="120">
        <f>SUM(AN27:AN30)</f>
        <v>1450</v>
      </c>
      <c r="AO31" s="119"/>
      <c r="AP31" s="118"/>
      <c r="AQ31" s="118"/>
      <c r="AR31" s="118"/>
      <c r="AS31" s="118"/>
      <c r="AT31" s="120">
        <f>SUM(AT27:AT30)</f>
        <v>3150</v>
      </c>
      <c r="AU31" s="119"/>
      <c r="AV31" s="118"/>
      <c r="AW31" s="118"/>
      <c r="AX31" s="118"/>
      <c r="AY31" s="118"/>
      <c r="AZ31" s="120">
        <f>SUM(AZ27:AZ30)</f>
        <v>850</v>
      </c>
      <c r="BA31" s="119"/>
      <c r="BB31" s="118"/>
      <c r="BC31" s="118"/>
      <c r="BD31" s="120">
        <f>SUM(BD27:BD30)</f>
        <v>9350</v>
      </c>
      <c r="BE31" s="110"/>
      <c r="BF31" s="217"/>
      <c r="BI31" s="213"/>
      <c r="BJ31" s="2"/>
    </row>
    <row r="32" spans="1:62" ht="14.25" thickBot="1">
      <c r="A32" s="128"/>
      <c r="B32" s="216" t="s">
        <v>4</v>
      </c>
      <c r="C32" s="72" t="s">
        <v>72</v>
      </c>
      <c r="D32" s="15"/>
      <c r="E32" s="6"/>
      <c r="F32" s="43"/>
      <c r="G32" s="7"/>
      <c r="H32" s="7"/>
      <c r="I32" s="7"/>
      <c r="J32" s="10">
        <f t="shared" ref="J32:J35" si="46">(E32*F32+G32)*H32-I32</f>
        <v>0</v>
      </c>
      <c r="K32" s="6"/>
      <c r="L32" s="43"/>
      <c r="M32" s="7"/>
      <c r="N32" s="7"/>
      <c r="O32" s="7"/>
      <c r="P32" s="10">
        <f t="shared" ref="P32:P35" si="47">(K32*L32+M32)*N32-O32</f>
        <v>0</v>
      </c>
      <c r="Q32" s="6"/>
      <c r="R32" s="43"/>
      <c r="S32" s="7"/>
      <c r="T32" s="7"/>
      <c r="U32" s="7"/>
      <c r="V32" s="10">
        <f t="shared" ref="V32:V35" si="48">(Q32*R32+S32)*T32-U32</f>
        <v>0</v>
      </c>
      <c r="W32" s="6">
        <v>200</v>
      </c>
      <c r="X32" s="43">
        <v>0.5</v>
      </c>
      <c r="Y32" s="7">
        <v>700</v>
      </c>
      <c r="Z32" s="7">
        <v>1</v>
      </c>
      <c r="AA32" s="7">
        <v>0</v>
      </c>
      <c r="AB32" s="10">
        <f t="shared" si="43"/>
        <v>800</v>
      </c>
      <c r="AC32" s="6"/>
      <c r="AD32" s="43"/>
      <c r="AE32" s="7"/>
      <c r="AF32" s="7"/>
      <c r="AG32" s="7"/>
      <c r="AH32" s="2">
        <f>(AC32*AD32+AE32)*AF32</f>
        <v>0</v>
      </c>
      <c r="AI32" s="6"/>
      <c r="AJ32" s="43"/>
      <c r="AK32" s="7"/>
      <c r="AL32" s="7"/>
      <c r="AM32" s="7"/>
      <c r="AN32" s="2">
        <f>(AI32*AJ32+AK32)*AL32-AM32</f>
        <v>0</v>
      </c>
      <c r="AO32" s="6">
        <v>1000</v>
      </c>
      <c r="AP32" s="43">
        <v>0.5</v>
      </c>
      <c r="AQ32" s="7">
        <v>1600</v>
      </c>
      <c r="AR32" s="7">
        <v>1</v>
      </c>
      <c r="AS32" s="7">
        <v>0</v>
      </c>
      <c r="AT32" s="2">
        <f>(AO32*AP32+AQ32)*AR32-AS32</f>
        <v>2100</v>
      </c>
      <c r="AU32" s="6">
        <v>700</v>
      </c>
      <c r="AV32" s="43">
        <v>0.5</v>
      </c>
      <c r="AW32" s="7">
        <v>200</v>
      </c>
      <c r="AX32" s="7">
        <v>1</v>
      </c>
      <c r="AY32" s="7">
        <v>0</v>
      </c>
      <c r="AZ32" s="10">
        <f>(AU32*AV32+AW32)*AX32-AY32</f>
        <v>550</v>
      </c>
      <c r="BA32" s="99">
        <f>E32*F32*H32+K32*L32*N32+Q32*R32*T32+W32*X32*Z32+AC32*AD32*AF32+AI32*AJ32*AL32+AO32*AP32*AR32+AU32*AV32*AX32</f>
        <v>950</v>
      </c>
      <c r="BB32" s="2">
        <f t="shared" ref="BB32:BB34" si="49">G32*H32+M32*N32+S32*T32+Y32*Z32+AE32*AF32+AK32*AL32+AQ32*AR32+AW32*AX32</f>
        <v>2500</v>
      </c>
      <c r="BC32" s="2">
        <f>I32+O32+U32+AA32+AG32+AM32+AS32+AY32</f>
        <v>0</v>
      </c>
      <c r="BD32" s="10">
        <f>BA32+BB32-BC32</f>
        <v>3450</v>
      </c>
      <c r="BE32" s="100">
        <f t="shared" si="6"/>
        <v>3</v>
      </c>
      <c r="BF32" s="218">
        <f>RANK(BI32,$BI$5:$BI$62)</f>
        <v>3</v>
      </c>
      <c r="BI32" s="213">
        <f>BD36</f>
        <v>4350</v>
      </c>
      <c r="BJ32" s="2">
        <f t="shared" si="7"/>
        <v>3450</v>
      </c>
    </row>
    <row r="33" spans="1:62" ht="14.25" thickBot="1">
      <c r="A33" s="128"/>
      <c r="B33" s="216"/>
      <c r="C33" s="73" t="s">
        <v>73</v>
      </c>
      <c r="D33" s="5"/>
      <c r="E33" s="9"/>
      <c r="F33" s="27"/>
      <c r="G33" s="2"/>
      <c r="H33" s="2"/>
      <c r="I33" s="2"/>
      <c r="J33" s="10">
        <f t="shared" si="46"/>
        <v>0</v>
      </c>
      <c r="K33" s="9"/>
      <c r="L33" s="27"/>
      <c r="M33" s="2"/>
      <c r="N33" s="2"/>
      <c r="O33" s="2"/>
      <c r="P33" s="10">
        <f t="shared" si="47"/>
        <v>0</v>
      </c>
      <c r="Q33" s="9"/>
      <c r="R33" s="27"/>
      <c r="S33" s="2"/>
      <c r="T33" s="2"/>
      <c r="U33" s="2"/>
      <c r="V33" s="10">
        <f t="shared" si="48"/>
        <v>0</v>
      </c>
      <c r="W33" s="9"/>
      <c r="X33" s="27"/>
      <c r="Y33" s="2"/>
      <c r="Z33" s="2"/>
      <c r="AA33" s="2"/>
      <c r="AB33" s="10">
        <f t="shared" si="43"/>
        <v>0</v>
      </c>
      <c r="AC33" s="9"/>
      <c r="AD33" s="27"/>
      <c r="AE33" s="2"/>
      <c r="AF33" s="2"/>
      <c r="AG33" s="2"/>
      <c r="AH33" s="2">
        <f>(AC33*AD33+AE33)*AF33</f>
        <v>0</v>
      </c>
      <c r="AI33" s="9">
        <v>200</v>
      </c>
      <c r="AJ33" s="27">
        <v>1</v>
      </c>
      <c r="AK33" s="2">
        <v>100</v>
      </c>
      <c r="AL33" s="2">
        <v>1</v>
      </c>
      <c r="AM33" s="2">
        <v>0</v>
      </c>
      <c r="AN33" s="2">
        <f>(AI33*AJ33+AK33)*AL33-AM33</f>
        <v>300</v>
      </c>
      <c r="AO33" s="9"/>
      <c r="AP33" s="27"/>
      <c r="AQ33" s="2"/>
      <c r="AR33" s="2"/>
      <c r="AS33" s="2"/>
      <c r="AT33" s="2">
        <f>(AO33*AP33+AQ33)*AR33-AS33</f>
        <v>0</v>
      </c>
      <c r="AU33" s="9"/>
      <c r="AV33" s="27"/>
      <c r="AW33" s="2">
        <v>200</v>
      </c>
      <c r="AX33" s="2">
        <v>1</v>
      </c>
      <c r="AY33" s="2">
        <v>200</v>
      </c>
      <c r="AZ33" s="10">
        <f>(AU33*AV33+AW33)*AX33-AY33</f>
        <v>0</v>
      </c>
      <c r="BA33" s="99">
        <f t="shared" ref="BA33" si="50">E33*F33*H33+K33*L33*N33+Q33*R33*T33+W33*X33*Z33+AC33*AD33*AF33+AI33*AJ33*AL33+AO33*AP33*AR33+AU33*AV33*AX33</f>
        <v>200</v>
      </c>
      <c r="BB33" s="2">
        <f t="shared" si="49"/>
        <v>300</v>
      </c>
      <c r="BC33" s="2">
        <f>I33+O33+U33+AA33+AG33+AM33+AS33+AY33</f>
        <v>200</v>
      </c>
      <c r="BD33" s="10">
        <f>BA33+BB33-BC33</f>
        <v>300</v>
      </c>
      <c r="BE33" s="100">
        <f t="shared" si="6"/>
        <v>17</v>
      </c>
      <c r="BF33" s="218"/>
      <c r="BI33" s="213"/>
      <c r="BJ33" s="2">
        <f t="shared" si="7"/>
        <v>300</v>
      </c>
    </row>
    <row r="34" spans="1:62" ht="14.25" thickBot="1">
      <c r="A34" s="128"/>
      <c r="B34" s="216"/>
      <c r="C34" s="73" t="s">
        <v>74</v>
      </c>
      <c r="D34" s="5"/>
      <c r="E34" s="9"/>
      <c r="F34" s="27"/>
      <c r="G34" s="2"/>
      <c r="H34" s="2"/>
      <c r="I34" s="2"/>
      <c r="J34" s="10">
        <f t="shared" si="46"/>
        <v>0</v>
      </c>
      <c r="K34" s="9"/>
      <c r="L34" s="27"/>
      <c r="M34" s="2"/>
      <c r="N34" s="2"/>
      <c r="O34" s="2"/>
      <c r="P34" s="10">
        <f t="shared" si="47"/>
        <v>0</v>
      </c>
      <c r="Q34" s="9"/>
      <c r="R34" s="27"/>
      <c r="S34" s="2"/>
      <c r="T34" s="2"/>
      <c r="U34" s="2"/>
      <c r="V34" s="10">
        <f t="shared" si="48"/>
        <v>0</v>
      </c>
      <c r="W34" s="9">
        <v>0</v>
      </c>
      <c r="X34" s="27">
        <v>0</v>
      </c>
      <c r="Y34" s="2">
        <v>200</v>
      </c>
      <c r="Z34" s="2">
        <v>1</v>
      </c>
      <c r="AA34" s="2">
        <v>0</v>
      </c>
      <c r="AB34" s="10">
        <f t="shared" si="43"/>
        <v>200</v>
      </c>
      <c r="AC34" s="9"/>
      <c r="AD34" s="27"/>
      <c r="AE34" s="2"/>
      <c r="AF34" s="2"/>
      <c r="AG34" s="2"/>
      <c r="AH34" s="2">
        <f>(AC34*AD34+AE34)*AF34</f>
        <v>0</v>
      </c>
      <c r="AI34" s="9"/>
      <c r="AJ34" s="27"/>
      <c r="AK34" s="2"/>
      <c r="AL34" s="2"/>
      <c r="AM34" s="2"/>
      <c r="AN34" s="2">
        <f>(AI34*AJ34+AK34)*AL34-AM34</f>
        <v>0</v>
      </c>
      <c r="AO34" s="9">
        <v>200</v>
      </c>
      <c r="AP34" s="27">
        <v>1</v>
      </c>
      <c r="AQ34" s="2">
        <v>200</v>
      </c>
      <c r="AR34" s="2">
        <v>1</v>
      </c>
      <c r="AS34" s="2">
        <v>0</v>
      </c>
      <c r="AT34" s="2">
        <f>(AO34*AP34+AQ34)*AR34-AS34</f>
        <v>400</v>
      </c>
      <c r="AU34" s="9"/>
      <c r="AV34" s="27"/>
      <c r="AW34" s="2"/>
      <c r="AX34" s="2"/>
      <c r="AY34" s="2"/>
      <c r="AZ34" s="10">
        <f>(AU34*AV34+AW34)*AX34-AY34</f>
        <v>0</v>
      </c>
      <c r="BA34" s="99">
        <f>E34*F34*H34+K34*L34*N34+Q34*R34*T34+W34*X34*Z34+AC34*AD34*AF34+AI34*AJ34*AL34+AO34*AP34*AR34+AU34*AV34*AX34</f>
        <v>200</v>
      </c>
      <c r="BB34" s="2">
        <f t="shared" si="49"/>
        <v>400</v>
      </c>
      <c r="BC34" s="2">
        <f>I34+O34+U34+AA34+AG34+AM34+AS34+AY34</f>
        <v>0</v>
      </c>
      <c r="BD34" s="10">
        <f>BA34+BB34-BC34</f>
        <v>600</v>
      </c>
      <c r="BE34" s="100">
        <f t="shared" si="6"/>
        <v>12</v>
      </c>
      <c r="BF34" s="218"/>
      <c r="BI34" s="213"/>
      <c r="BJ34" s="2">
        <f t="shared" si="7"/>
        <v>600</v>
      </c>
    </row>
    <row r="35" spans="1:62" ht="14.25" thickBot="1">
      <c r="A35" s="128"/>
      <c r="B35" s="216"/>
      <c r="C35" s="74" t="s">
        <v>75</v>
      </c>
      <c r="D35" s="5"/>
      <c r="E35" s="9"/>
      <c r="F35" s="27"/>
      <c r="G35" s="2"/>
      <c r="H35" s="2"/>
      <c r="I35" s="2"/>
      <c r="J35" s="10">
        <f t="shared" si="46"/>
        <v>0</v>
      </c>
      <c r="K35" s="9"/>
      <c r="L35" s="27"/>
      <c r="M35" s="2"/>
      <c r="N35" s="2"/>
      <c r="O35" s="2"/>
      <c r="P35" s="10">
        <f t="shared" si="47"/>
        <v>0</v>
      </c>
      <c r="Q35" s="9"/>
      <c r="R35" s="27"/>
      <c r="S35" s="2"/>
      <c r="T35" s="2"/>
      <c r="U35" s="2"/>
      <c r="V35" s="10">
        <f t="shared" si="48"/>
        <v>0</v>
      </c>
      <c r="W35" s="9"/>
      <c r="X35" s="27"/>
      <c r="Y35" s="2"/>
      <c r="Z35" s="2"/>
      <c r="AA35" s="2"/>
      <c r="AB35" s="10">
        <f t="shared" si="43"/>
        <v>0</v>
      </c>
      <c r="AC35" s="9"/>
      <c r="AD35" s="27"/>
      <c r="AE35" s="2"/>
      <c r="AF35" s="2"/>
      <c r="AG35" s="2"/>
      <c r="AH35" s="2">
        <f>(AC35*AD35+AE35)*AF35</f>
        <v>0</v>
      </c>
      <c r="AI35" s="9"/>
      <c r="AJ35" s="27"/>
      <c r="AK35" s="2"/>
      <c r="AL35" s="2"/>
      <c r="AM35" s="2"/>
      <c r="AN35" s="2">
        <f>(AI35*AJ35+AK35)*AL35-AM35</f>
        <v>0</v>
      </c>
      <c r="AO35" s="9"/>
      <c r="AP35" s="27"/>
      <c r="AQ35" s="2"/>
      <c r="AR35" s="2"/>
      <c r="AS35" s="2"/>
      <c r="AT35" s="2">
        <f t="shared" ref="AT35" si="51">(AO35*AP35+AQ35)*AR35-AS35</f>
        <v>0</v>
      </c>
      <c r="AU35" s="9"/>
      <c r="AV35" s="27"/>
      <c r="AW35" s="2"/>
      <c r="AX35" s="2"/>
      <c r="AY35" s="2"/>
      <c r="AZ35" s="10">
        <f t="shared" ref="AZ35" si="52">(AU35*AV35+AW35)*AX35-AY35</f>
        <v>0</v>
      </c>
      <c r="BA35" s="99">
        <f>E35*F35*H35+K35*L35*N35+Q35*R35*T35+W35*X35*Z35+AC35*AD35*AF35+AI35*AJ35*AL35+AO35*AP35*AR35+AU35*AV35*AX35</f>
        <v>0</v>
      </c>
      <c r="BB35" s="2">
        <f>G35*H35+M35*N35+S35*T35+Y35*Z35+AE35*AF35+AK35*AL35+AQ35*AR35+AW35*AX35</f>
        <v>0</v>
      </c>
      <c r="BC35" s="2">
        <f>I35+O35+U35+AA35+AG35+AM35+AS35+AY35</f>
        <v>0</v>
      </c>
      <c r="BD35" s="10">
        <f>BA35+BB35-BC35</f>
        <v>0</v>
      </c>
      <c r="BE35" s="100">
        <f t="shared" si="6"/>
        <v>34</v>
      </c>
      <c r="BF35" s="218"/>
      <c r="BI35" s="213"/>
      <c r="BJ35" s="2">
        <f t="shared" si="7"/>
        <v>0</v>
      </c>
    </row>
    <row r="36" spans="1:62" ht="14.25" thickBot="1">
      <c r="A36" s="128"/>
      <c r="B36" s="216"/>
      <c r="C36" s="20" t="s">
        <v>15</v>
      </c>
      <c r="D36" s="13"/>
      <c r="E36" s="12"/>
      <c r="F36" s="13"/>
      <c r="G36" s="13"/>
      <c r="H36" s="13"/>
      <c r="I36" s="13"/>
      <c r="J36" s="3">
        <f>SUM(J32:J35)</f>
        <v>0</v>
      </c>
      <c r="K36" s="12"/>
      <c r="L36" s="13"/>
      <c r="M36" s="13"/>
      <c r="N36" s="13"/>
      <c r="O36" s="13"/>
      <c r="P36" s="3">
        <f>SUM(P32:P35)</f>
        <v>0</v>
      </c>
      <c r="Q36" s="12"/>
      <c r="R36" s="13"/>
      <c r="S36" s="13"/>
      <c r="T36" s="13"/>
      <c r="U36" s="13"/>
      <c r="V36" s="3">
        <f>SUM(V32:V35)</f>
        <v>0</v>
      </c>
      <c r="W36" s="12"/>
      <c r="X36" s="13"/>
      <c r="Y36" s="13"/>
      <c r="Z36" s="13"/>
      <c r="AA36" s="13"/>
      <c r="AB36" s="3">
        <f>SUM(AB32:AB35)</f>
        <v>1000</v>
      </c>
      <c r="AC36" s="12"/>
      <c r="AD36" s="13"/>
      <c r="AE36" s="13"/>
      <c r="AF36" s="13"/>
      <c r="AG36" s="13"/>
      <c r="AH36" s="3">
        <f>SUM(AH32:AH35)</f>
        <v>0</v>
      </c>
      <c r="AI36" s="12"/>
      <c r="AJ36" s="13"/>
      <c r="AK36" s="13"/>
      <c r="AL36" s="13"/>
      <c r="AM36" s="13"/>
      <c r="AN36" s="3">
        <f>SUM(AN32:AN35)</f>
        <v>300</v>
      </c>
      <c r="AO36" s="12"/>
      <c r="AP36" s="13"/>
      <c r="AQ36" s="13"/>
      <c r="AR36" s="13"/>
      <c r="AS36" s="13"/>
      <c r="AT36" s="3">
        <f>SUM(AT32:AT35)</f>
        <v>2500</v>
      </c>
      <c r="AU36" s="12"/>
      <c r="AV36" s="13"/>
      <c r="AW36" s="13"/>
      <c r="AX36" s="13"/>
      <c r="AY36" s="13"/>
      <c r="AZ36" s="3">
        <f>SUM(AZ32:AZ35)</f>
        <v>550</v>
      </c>
      <c r="BA36" s="18"/>
      <c r="BB36" s="13"/>
      <c r="BC36" s="13"/>
      <c r="BD36" s="3">
        <f>SUM(BD32:BD35)</f>
        <v>4350</v>
      </c>
      <c r="BE36" s="100"/>
      <c r="BF36" s="218"/>
      <c r="BI36" s="213"/>
      <c r="BJ36" s="2"/>
    </row>
    <row r="37" spans="1:62" ht="14.25" thickBot="1">
      <c r="A37" s="128"/>
      <c r="B37" s="199" t="s">
        <v>7</v>
      </c>
      <c r="C37" s="122" t="s">
        <v>81</v>
      </c>
      <c r="D37" s="103"/>
      <c r="E37" s="104"/>
      <c r="F37" s="105"/>
      <c r="G37" s="106"/>
      <c r="H37" s="106"/>
      <c r="I37" s="106"/>
      <c r="J37" s="101">
        <f t="shared" ref="J37:J38" si="53">(E37*F37+G37)*H37-I37</f>
        <v>0</v>
      </c>
      <c r="K37" s="104"/>
      <c r="L37" s="105"/>
      <c r="M37" s="106"/>
      <c r="N37" s="106"/>
      <c r="O37" s="106"/>
      <c r="P37" s="101">
        <f t="shared" ref="P37:P38" si="54">(K37*L37+M37)*N37-O37</f>
        <v>0</v>
      </c>
      <c r="Q37" s="104"/>
      <c r="R37" s="105"/>
      <c r="S37" s="106"/>
      <c r="T37" s="106"/>
      <c r="U37" s="106"/>
      <c r="V37" s="101">
        <f t="shared" ref="V37:V38" si="55">(Q37*R37+S37)*T37-U37</f>
        <v>0</v>
      </c>
      <c r="W37" s="104">
        <v>200</v>
      </c>
      <c r="X37" s="105">
        <v>1</v>
      </c>
      <c r="Y37" s="106">
        <v>200</v>
      </c>
      <c r="Z37" s="106">
        <v>1</v>
      </c>
      <c r="AA37" s="106">
        <v>0</v>
      </c>
      <c r="AB37" s="101">
        <f t="shared" si="43"/>
        <v>400</v>
      </c>
      <c r="AC37" s="104"/>
      <c r="AD37" s="105"/>
      <c r="AE37" s="106"/>
      <c r="AF37" s="106"/>
      <c r="AG37" s="106"/>
      <c r="AH37" s="108">
        <f>(AC37*AD37+AE37)*AF37</f>
        <v>0</v>
      </c>
      <c r="AI37" s="104"/>
      <c r="AJ37" s="105"/>
      <c r="AK37" s="106"/>
      <c r="AL37" s="106"/>
      <c r="AM37" s="106"/>
      <c r="AN37" s="101">
        <f>(AI37*AJ37+AK37)*AL37-AM37</f>
        <v>0</v>
      </c>
      <c r="AO37" s="104">
        <v>200</v>
      </c>
      <c r="AP37" s="105">
        <v>1</v>
      </c>
      <c r="AQ37" s="106">
        <v>100</v>
      </c>
      <c r="AR37" s="106">
        <v>1</v>
      </c>
      <c r="AS37" s="106">
        <v>0</v>
      </c>
      <c r="AT37" s="108">
        <f t="shared" ref="AT37:AT38" si="56">(AO37*AP37+AQ37)*AR37-AS37</f>
        <v>300</v>
      </c>
      <c r="AU37" s="104"/>
      <c r="AV37" s="105"/>
      <c r="AW37" s="106"/>
      <c r="AX37" s="106"/>
      <c r="AY37" s="106"/>
      <c r="AZ37" s="101">
        <f t="shared" ref="AZ37:AZ38" si="57">(AU37*AV37+AW37)*AX37-AY37</f>
        <v>0</v>
      </c>
      <c r="BA37" s="109">
        <f>E37*F37*H37+K37*L37*N37+Q37*R37*T37++W37*X37*Z37+AC37*AD37*AF37+AI37*AJ37*AL37+AO37*AP37*AR37+AU37*AV37*AX37</f>
        <v>400</v>
      </c>
      <c r="BB37" s="108">
        <f t="shared" ref="BB37:BB38" si="58">G37*H37+M37*N37+S37*T37+Y37*Z37+AE37*AF37+AK37*AL37+AQ37*AR37+AW37*AX37</f>
        <v>300</v>
      </c>
      <c r="BC37" s="106">
        <f>I37+O37+U37+AA37+AG37+AM37+AS37+AY37</f>
        <v>0</v>
      </c>
      <c r="BD37" s="101">
        <f>BA37+BB37-BC37</f>
        <v>700</v>
      </c>
      <c r="BE37" s="110">
        <f t="shared" si="6"/>
        <v>11</v>
      </c>
      <c r="BF37" s="217">
        <f>RANK(BI37,BI5:$BI$20:BI62)</f>
        <v>4</v>
      </c>
      <c r="BI37" s="213">
        <f>BD39</f>
        <v>4100</v>
      </c>
      <c r="BJ37" s="2">
        <f t="shared" si="7"/>
        <v>700</v>
      </c>
    </row>
    <row r="38" spans="1:62" ht="14.25" thickBot="1">
      <c r="A38" s="128"/>
      <c r="B38" s="199"/>
      <c r="C38" s="123" t="s">
        <v>143</v>
      </c>
      <c r="D38" s="114"/>
      <c r="E38" s="111"/>
      <c r="F38" s="112"/>
      <c r="G38" s="108"/>
      <c r="H38" s="108"/>
      <c r="I38" s="108"/>
      <c r="J38" s="101">
        <f t="shared" si="53"/>
        <v>0</v>
      </c>
      <c r="K38" s="111"/>
      <c r="L38" s="112"/>
      <c r="M38" s="108"/>
      <c r="N38" s="108"/>
      <c r="O38" s="108"/>
      <c r="P38" s="101">
        <f t="shared" si="54"/>
        <v>0</v>
      </c>
      <c r="Q38" s="111"/>
      <c r="R38" s="112"/>
      <c r="S38" s="108"/>
      <c r="T38" s="108"/>
      <c r="U38" s="108"/>
      <c r="V38" s="101">
        <f t="shared" si="55"/>
        <v>0</v>
      </c>
      <c r="W38" s="111">
        <v>1000</v>
      </c>
      <c r="X38" s="112">
        <v>1</v>
      </c>
      <c r="Y38" s="108">
        <v>1100</v>
      </c>
      <c r="Z38" s="108">
        <v>1</v>
      </c>
      <c r="AA38" s="108">
        <v>0</v>
      </c>
      <c r="AB38" s="101">
        <f t="shared" si="43"/>
        <v>2100</v>
      </c>
      <c r="AC38" s="111"/>
      <c r="AD38" s="112"/>
      <c r="AE38" s="108">
        <v>100</v>
      </c>
      <c r="AF38" s="108">
        <v>1</v>
      </c>
      <c r="AG38" s="108">
        <v>0</v>
      </c>
      <c r="AH38" s="108">
        <f>(AC38*AD38+AE38)*AF38</f>
        <v>100</v>
      </c>
      <c r="AI38" s="111">
        <v>200</v>
      </c>
      <c r="AJ38" s="112">
        <v>1</v>
      </c>
      <c r="AK38" s="108">
        <v>100</v>
      </c>
      <c r="AL38" s="108">
        <v>1</v>
      </c>
      <c r="AM38" s="108">
        <v>0</v>
      </c>
      <c r="AN38" s="101">
        <f>(AI38*AJ38+AK38)*AL38-AM38</f>
        <v>300</v>
      </c>
      <c r="AO38" s="111">
        <v>200</v>
      </c>
      <c r="AP38" s="112">
        <v>1</v>
      </c>
      <c r="AQ38" s="108">
        <v>700</v>
      </c>
      <c r="AR38" s="108">
        <v>1</v>
      </c>
      <c r="AS38" s="108">
        <v>0</v>
      </c>
      <c r="AT38" s="108">
        <f t="shared" si="56"/>
        <v>900</v>
      </c>
      <c r="AU38" s="111"/>
      <c r="AV38" s="112"/>
      <c r="AW38" s="108"/>
      <c r="AX38" s="108"/>
      <c r="AY38" s="108"/>
      <c r="AZ38" s="101">
        <f t="shared" si="57"/>
        <v>0</v>
      </c>
      <c r="BA38" s="109">
        <f>E38*F38*H38+K38*L38*N38+Q38*R38*T38++W38*X38*Z38+AC38*AD38*AF38+AI38*AJ38*AL38+AO38*AP38*AR38+AU38*AV38*AX38</f>
        <v>1400</v>
      </c>
      <c r="BB38" s="108">
        <f t="shared" si="58"/>
        <v>2000</v>
      </c>
      <c r="BC38" s="108">
        <f>I38+O38+U38+AA38+AG38+AM38+AS38+AY38</f>
        <v>0</v>
      </c>
      <c r="BD38" s="101">
        <f>BA38+BB38-BC38</f>
        <v>3400</v>
      </c>
      <c r="BE38" s="110">
        <f t="shared" si="6"/>
        <v>4</v>
      </c>
      <c r="BF38" s="217"/>
      <c r="BI38" s="213"/>
      <c r="BJ38" s="2">
        <f t="shared" si="7"/>
        <v>3400</v>
      </c>
    </row>
    <row r="39" spans="1:62" ht="14.25" thickBot="1">
      <c r="A39" s="128"/>
      <c r="B39" s="199"/>
      <c r="C39" s="117" t="s">
        <v>15</v>
      </c>
      <c r="D39" s="118"/>
      <c r="E39" s="119"/>
      <c r="F39" s="118"/>
      <c r="G39" s="118"/>
      <c r="H39" s="118"/>
      <c r="I39" s="118"/>
      <c r="J39" s="120">
        <f>SUM(J37:J38)</f>
        <v>0</v>
      </c>
      <c r="K39" s="119"/>
      <c r="L39" s="118"/>
      <c r="M39" s="118"/>
      <c r="N39" s="118"/>
      <c r="O39" s="118"/>
      <c r="P39" s="120">
        <f>SUM(P37:P38)</f>
        <v>0</v>
      </c>
      <c r="Q39" s="119"/>
      <c r="R39" s="118"/>
      <c r="S39" s="118"/>
      <c r="T39" s="118"/>
      <c r="U39" s="118"/>
      <c r="V39" s="120">
        <f>SUM(V37:V38)</f>
        <v>0</v>
      </c>
      <c r="W39" s="119"/>
      <c r="X39" s="118"/>
      <c r="Y39" s="118"/>
      <c r="Z39" s="118"/>
      <c r="AA39" s="118"/>
      <c r="AB39" s="120">
        <f>SUM(AB37:AB38)</f>
        <v>2500</v>
      </c>
      <c r="AC39" s="119"/>
      <c r="AD39" s="118"/>
      <c r="AE39" s="118"/>
      <c r="AF39" s="118"/>
      <c r="AG39" s="118"/>
      <c r="AH39" s="120">
        <f>SUM(AH37:AH38)</f>
        <v>100</v>
      </c>
      <c r="AI39" s="119"/>
      <c r="AJ39" s="118"/>
      <c r="AK39" s="118"/>
      <c r="AL39" s="118"/>
      <c r="AM39" s="118"/>
      <c r="AN39" s="120">
        <f>SUM(AN37:AN38)</f>
        <v>300</v>
      </c>
      <c r="AO39" s="119"/>
      <c r="AP39" s="118"/>
      <c r="AQ39" s="118"/>
      <c r="AR39" s="118"/>
      <c r="AS39" s="118"/>
      <c r="AT39" s="120">
        <f>SUM(AT37:AT38)</f>
        <v>1200</v>
      </c>
      <c r="AU39" s="119"/>
      <c r="AV39" s="118"/>
      <c r="AW39" s="118"/>
      <c r="AX39" s="118"/>
      <c r="AY39" s="118"/>
      <c r="AZ39" s="120">
        <f>SUM(AZ37:AZ38)</f>
        <v>0</v>
      </c>
      <c r="BA39" s="121"/>
      <c r="BB39" s="118"/>
      <c r="BC39" s="118"/>
      <c r="BD39" s="120">
        <f>SUM(BD37:BD38)</f>
        <v>4100</v>
      </c>
      <c r="BE39" s="110"/>
      <c r="BF39" s="217"/>
      <c r="BI39" s="213"/>
      <c r="BJ39" s="2"/>
    </row>
    <row r="40" spans="1:62" ht="14.25" thickBot="1">
      <c r="A40" s="128"/>
      <c r="B40" s="216" t="s">
        <v>8</v>
      </c>
      <c r="C40" s="72" t="s">
        <v>82</v>
      </c>
      <c r="D40" s="15"/>
      <c r="E40" s="6"/>
      <c r="F40" s="43"/>
      <c r="G40" s="7"/>
      <c r="H40" s="7"/>
      <c r="I40" s="7"/>
      <c r="J40" s="10">
        <f t="shared" ref="J40:J48" si="59">(E40*F40+G40)*H40-I40</f>
        <v>0</v>
      </c>
      <c r="K40" s="6"/>
      <c r="L40" s="43"/>
      <c r="M40" s="7"/>
      <c r="N40" s="7"/>
      <c r="O40" s="7"/>
      <c r="P40" s="10">
        <f t="shared" ref="P40:P46" si="60">(K40*L40+M40)*N40-O40</f>
        <v>0</v>
      </c>
      <c r="Q40" s="6"/>
      <c r="R40" s="43"/>
      <c r="S40" s="7"/>
      <c r="T40" s="7"/>
      <c r="U40" s="7"/>
      <c r="V40" s="10">
        <f t="shared" ref="V40:V45" si="61">(Q40*R40+S40)*T40-U40</f>
        <v>0</v>
      </c>
      <c r="W40" s="6"/>
      <c r="X40" s="43"/>
      <c r="Y40" s="7"/>
      <c r="Z40" s="7"/>
      <c r="AA40" s="7"/>
      <c r="AB40" s="10">
        <f t="shared" ref="AB40:AB67" si="62">(W40*X40+Y40)*Z40-AA40</f>
        <v>0</v>
      </c>
      <c r="AC40" s="6"/>
      <c r="AD40" s="43"/>
      <c r="AE40" s="7"/>
      <c r="AF40" s="7"/>
      <c r="AG40" s="7"/>
      <c r="AH40" s="2">
        <f t="shared" ref="AH40:AH48" si="63">(AC40*AD40+AE40)*AF40</f>
        <v>0</v>
      </c>
      <c r="AI40" s="6"/>
      <c r="AJ40" s="43"/>
      <c r="AK40" s="7">
        <v>100</v>
      </c>
      <c r="AL40" s="7">
        <v>0.6</v>
      </c>
      <c r="AM40" s="7">
        <v>0</v>
      </c>
      <c r="AN40" s="2">
        <f t="shared" ref="AN40:AN48" si="64">(AI40*AJ40+AK40)*AL40-AM40</f>
        <v>60</v>
      </c>
      <c r="AO40" s="6"/>
      <c r="AP40" s="43"/>
      <c r="AQ40" s="7"/>
      <c r="AR40" s="7"/>
      <c r="AS40" s="7"/>
      <c r="AT40" s="2">
        <f>(AO40*AP40+AQ40)*AR40-AS40</f>
        <v>0</v>
      </c>
      <c r="AU40" s="6"/>
      <c r="AV40" s="43"/>
      <c r="AW40" s="7">
        <v>100</v>
      </c>
      <c r="AX40" s="7">
        <v>0.6</v>
      </c>
      <c r="AY40" s="7">
        <v>0</v>
      </c>
      <c r="AZ40" s="10">
        <f>(AU40*AV40+AW40)*AX40-AY40</f>
        <v>60</v>
      </c>
      <c r="BA40" s="99">
        <f t="shared" ref="BA40:BA43" si="65">E40*F40*H40+K40*L40*N40+Q40*R40*T40+W40*X40*Z40+AC40*AD40*AF40+AI40*AJ40*AL40+AO40*AP40*AR40+AU40*AV40*AX40</f>
        <v>0</v>
      </c>
      <c r="BB40" s="2">
        <f>G40*H40+M40*N40+S40*T40+Y40*Z40+AE40*AF40+AK40*AL40+AQ40*AR40+AW40*AX40</f>
        <v>120</v>
      </c>
      <c r="BC40" s="7">
        <f t="shared" ref="BC40:BC48" si="66">I40+O40+U40+AA40+AG40+AM40+AS40+AY40</f>
        <v>0</v>
      </c>
      <c r="BD40" s="10">
        <f>BA40+BB40-BC40</f>
        <v>120</v>
      </c>
      <c r="BE40" s="100">
        <f t="shared" si="6"/>
        <v>23</v>
      </c>
      <c r="BF40" s="214">
        <f>RANK(BI40,$BI$5:BI$62)</f>
        <v>5</v>
      </c>
      <c r="BI40" s="213">
        <f>BD49</f>
        <v>2760</v>
      </c>
      <c r="BJ40" s="2">
        <f t="shared" si="7"/>
        <v>120</v>
      </c>
    </row>
    <row r="41" spans="1:62" ht="14.25" thickBot="1">
      <c r="A41" s="128"/>
      <c r="B41" s="216"/>
      <c r="C41" s="89" t="s">
        <v>120</v>
      </c>
      <c r="D41" s="15"/>
      <c r="E41" s="9"/>
      <c r="F41" s="27"/>
      <c r="G41" s="2"/>
      <c r="H41" s="2"/>
      <c r="I41" s="2"/>
      <c r="J41" s="10">
        <f t="shared" si="59"/>
        <v>0</v>
      </c>
      <c r="K41" s="9"/>
      <c r="L41" s="27"/>
      <c r="M41" s="2"/>
      <c r="N41" s="2"/>
      <c r="O41" s="2"/>
      <c r="P41" s="10">
        <f t="shared" si="60"/>
        <v>0</v>
      </c>
      <c r="Q41" s="9"/>
      <c r="R41" s="27"/>
      <c r="S41" s="2"/>
      <c r="T41" s="2"/>
      <c r="U41" s="2"/>
      <c r="V41" s="10">
        <f t="shared" si="61"/>
        <v>0</v>
      </c>
      <c r="W41" s="9"/>
      <c r="X41" s="27"/>
      <c r="Y41" s="2"/>
      <c r="Z41" s="2"/>
      <c r="AA41" s="2"/>
      <c r="AB41" s="10">
        <f>(W41*X41+Y41)*Z41-AA41</f>
        <v>0</v>
      </c>
      <c r="AC41" s="9"/>
      <c r="AD41" s="27"/>
      <c r="AE41" s="2"/>
      <c r="AF41" s="2"/>
      <c r="AG41" s="2"/>
      <c r="AH41" s="2">
        <f>(AC41*AD41+AE41)*AF41</f>
        <v>0</v>
      </c>
      <c r="AI41" s="9"/>
      <c r="AJ41" s="27"/>
      <c r="AK41" s="2"/>
      <c r="AL41" s="2"/>
      <c r="AM41" s="2"/>
      <c r="AN41" s="2">
        <f t="shared" si="64"/>
        <v>0</v>
      </c>
      <c r="AO41" s="9"/>
      <c r="AP41" s="27"/>
      <c r="AQ41" s="2"/>
      <c r="AR41" s="2"/>
      <c r="AS41" s="2"/>
      <c r="AT41" s="2">
        <f>(AO41*AP41+AQ41)*AR41-AS41</f>
        <v>0</v>
      </c>
      <c r="AU41" s="9"/>
      <c r="AV41" s="27"/>
      <c r="AW41" s="2"/>
      <c r="AX41" s="2"/>
      <c r="AY41" s="2"/>
      <c r="AZ41" s="10">
        <f>(AU41*AV41+AW41)*AX41-AY41</f>
        <v>0</v>
      </c>
      <c r="BA41" s="99">
        <f t="shared" si="65"/>
        <v>0</v>
      </c>
      <c r="BB41" s="2">
        <f>G41*H41+M41*N41+S41*T41+Y41*Z41+AE41*AF41+AK41*AL41+AQ41*AR41+AW41*AX41</f>
        <v>0</v>
      </c>
      <c r="BC41" s="2">
        <f t="shared" si="66"/>
        <v>0</v>
      </c>
      <c r="BD41" s="10">
        <f>BA41+BB41-BC41</f>
        <v>0</v>
      </c>
      <c r="BE41" s="100">
        <f t="shared" si="6"/>
        <v>34</v>
      </c>
      <c r="BF41" s="214"/>
      <c r="BI41" s="213"/>
      <c r="BJ41" s="2">
        <f t="shared" si="7"/>
        <v>0</v>
      </c>
    </row>
    <row r="42" spans="1:62" ht="14.25" thickBot="1">
      <c r="A42" s="128"/>
      <c r="B42" s="216"/>
      <c r="C42" s="89" t="s">
        <v>121</v>
      </c>
      <c r="D42" s="15"/>
      <c r="E42" s="9"/>
      <c r="F42" s="27"/>
      <c r="G42" s="2"/>
      <c r="H42" s="2"/>
      <c r="I42" s="2"/>
      <c r="J42" s="10">
        <f t="shared" si="59"/>
        <v>0</v>
      </c>
      <c r="K42" s="9"/>
      <c r="L42" s="27"/>
      <c r="M42" s="2"/>
      <c r="N42" s="2"/>
      <c r="O42" s="2"/>
      <c r="P42" s="10">
        <f t="shared" si="60"/>
        <v>0</v>
      </c>
      <c r="Q42" s="9"/>
      <c r="R42" s="27"/>
      <c r="S42" s="2"/>
      <c r="T42" s="2"/>
      <c r="U42" s="2"/>
      <c r="V42" s="10">
        <f t="shared" si="61"/>
        <v>0</v>
      </c>
      <c r="W42" s="9"/>
      <c r="X42" s="27"/>
      <c r="Y42" s="2"/>
      <c r="Z42" s="2"/>
      <c r="AA42" s="2"/>
      <c r="AB42" s="10">
        <f>(W42*X42+Y42)*Z42-AA42</f>
        <v>0</v>
      </c>
      <c r="AC42" s="9"/>
      <c r="AD42" s="27"/>
      <c r="AE42" s="2"/>
      <c r="AF42" s="2"/>
      <c r="AG42" s="2"/>
      <c r="AH42" s="2">
        <f>(AC42*AD42+AE42)*AF42</f>
        <v>0</v>
      </c>
      <c r="AI42" s="9"/>
      <c r="AJ42" s="27"/>
      <c r="AK42" s="2"/>
      <c r="AL42" s="2"/>
      <c r="AM42" s="2"/>
      <c r="AN42" s="2">
        <f t="shared" si="64"/>
        <v>0</v>
      </c>
      <c r="AO42" s="9"/>
      <c r="AP42" s="27"/>
      <c r="AQ42" s="2"/>
      <c r="AR42" s="2"/>
      <c r="AS42" s="2"/>
      <c r="AT42" s="2">
        <f t="shared" ref="AT42:AT48" si="67">(AO42*AP42+AQ42)*AR42-AS42</f>
        <v>0</v>
      </c>
      <c r="AU42" s="9"/>
      <c r="AV42" s="27"/>
      <c r="AW42" s="2"/>
      <c r="AX42" s="2"/>
      <c r="AY42" s="2"/>
      <c r="AZ42" s="10">
        <f t="shared" ref="AZ42:AZ48" si="68">(AU42*AV42+AW42)*AX42-AY42</f>
        <v>0</v>
      </c>
      <c r="BA42" s="99">
        <f t="shared" si="65"/>
        <v>0</v>
      </c>
      <c r="BB42" s="2">
        <f t="shared" ref="BB42:BB48" si="69">G42*H42+M42*N42+S42*T42+Y42*Z42+AE42*AF42+AK42*AL42+AQ42*AR42+AW42*AX42</f>
        <v>0</v>
      </c>
      <c r="BC42" s="2">
        <f t="shared" si="66"/>
        <v>0</v>
      </c>
      <c r="BD42" s="10">
        <f t="shared" ref="BD42:BD48" si="70">BA42+BB42-BC42</f>
        <v>0</v>
      </c>
      <c r="BE42" s="100">
        <f t="shared" si="6"/>
        <v>34</v>
      </c>
      <c r="BF42" s="214"/>
      <c r="BI42" s="213"/>
      <c r="BJ42" s="2">
        <f t="shared" si="7"/>
        <v>0</v>
      </c>
    </row>
    <row r="43" spans="1:62" ht="14.25" thickBot="1">
      <c r="A43" s="128"/>
      <c r="B43" s="216"/>
      <c r="C43" s="89" t="s">
        <v>122</v>
      </c>
      <c r="D43" s="15"/>
      <c r="E43" s="9"/>
      <c r="F43" s="27"/>
      <c r="G43" s="2"/>
      <c r="H43" s="2"/>
      <c r="I43" s="2"/>
      <c r="J43" s="10">
        <f t="shared" si="59"/>
        <v>0</v>
      </c>
      <c r="K43" s="9"/>
      <c r="L43" s="27"/>
      <c r="M43" s="2"/>
      <c r="N43" s="2"/>
      <c r="O43" s="2"/>
      <c r="P43" s="10">
        <f t="shared" si="60"/>
        <v>0</v>
      </c>
      <c r="Q43" s="9"/>
      <c r="R43" s="27"/>
      <c r="S43" s="2"/>
      <c r="T43" s="2"/>
      <c r="U43" s="2"/>
      <c r="V43" s="10">
        <f t="shared" si="61"/>
        <v>0</v>
      </c>
      <c r="W43" s="9"/>
      <c r="X43" s="27"/>
      <c r="Y43" s="2"/>
      <c r="Z43" s="2"/>
      <c r="AA43" s="2"/>
      <c r="AB43" s="10">
        <f>(W43*X43+Y43)*Z43-AA43</f>
        <v>0</v>
      </c>
      <c r="AC43" s="9"/>
      <c r="AD43" s="27"/>
      <c r="AE43" s="2"/>
      <c r="AF43" s="2"/>
      <c r="AG43" s="2"/>
      <c r="AH43" s="2">
        <f>(AC43*AD43+AE43)*AF43</f>
        <v>0</v>
      </c>
      <c r="AI43" s="9"/>
      <c r="AJ43" s="27"/>
      <c r="AK43" s="2"/>
      <c r="AL43" s="2"/>
      <c r="AM43" s="2"/>
      <c r="AN43" s="2">
        <f t="shared" si="64"/>
        <v>0</v>
      </c>
      <c r="AO43" s="9"/>
      <c r="AP43" s="27"/>
      <c r="AQ43" s="2"/>
      <c r="AR43" s="2"/>
      <c r="AS43" s="2"/>
      <c r="AT43" s="2">
        <f t="shared" si="67"/>
        <v>0</v>
      </c>
      <c r="AU43" s="9"/>
      <c r="AV43" s="27"/>
      <c r="AW43" s="2"/>
      <c r="AX43" s="2"/>
      <c r="AY43" s="2"/>
      <c r="AZ43" s="10">
        <f t="shared" si="68"/>
        <v>0</v>
      </c>
      <c r="BA43" s="99">
        <f t="shared" si="65"/>
        <v>0</v>
      </c>
      <c r="BB43" s="2">
        <f t="shared" si="69"/>
        <v>0</v>
      </c>
      <c r="BC43" s="2">
        <f t="shared" si="66"/>
        <v>0</v>
      </c>
      <c r="BD43" s="10">
        <f t="shared" si="70"/>
        <v>0</v>
      </c>
      <c r="BE43" s="100">
        <f t="shared" si="6"/>
        <v>34</v>
      </c>
      <c r="BF43" s="214"/>
      <c r="BI43" s="213"/>
      <c r="BJ43" s="2">
        <f t="shared" si="7"/>
        <v>0</v>
      </c>
    </row>
    <row r="44" spans="1:62" ht="14.25" thickBot="1">
      <c r="A44" s="128"/>
      <c r="B44" s="216"/>
      <c r="C44" s="89" t="s">
        <v>123</v>
      </c>
      <c r="D44" s="15"/>
      <c r="E44" s="9"/>
      <c r="F44" s="27"/>
      <c r="G44" s="2"/>
      <c r="H44" s="2"/>
      <c r="I44" s="2"/>
      <c r="J44" s="10">
        <f t="shared" si="59"/>
        <v>0</v>
      </c>
      <c r="K44" s="9"/>
      <c r="L44" s="27"/>
      <c r="M44" s="2"/>
      <c r="N44" s="2"/>
      <c r="O44" s="2"/>
      <c r="P44" s="10">
        <f t="shared" si="60"/>
        <v>0</v>
      </c>
      <c r="Q44" s="9"/>
      <c r="R44" s="27"/>
      <c r="S44" s="2"/>
      <c r="T44" s="2"/>
      <c r="U44" s="2"/>
      <c r="V44" s="10">
        <f t="shared" si="61"/>
        <v>0</v>
      </c>
      <c r="W44" s="9"/>
      <c r="X44" s="27"/>
      <c r="Y44" s="2"/>
      <c r="Z44" s="2"/>
      <c r="AA44" s="2"/>
      <c r="AB44" s="10">
        <f>(W44*X44+Y44)*Z44-AA44</f>
        <v>0</v>
      </c>
      <c r="AC44" s="9"/>
      <c r="AD44" s="27"/>
      <c r="AE44" s="2"/>
      <c r="AF44" s="2"/>
      <c r="AG44" s="2"/>
      <c r="AH44" s="2">
        <f>(AC44*AD44+AE44)*AF44</f>
        <v>0</v>
      </c>
      <c r="AI44" s="9"/>
      <c r="AJ44" s="27"/>
      <c r="AK44" s="2"/>
      <c r="AL44" s="2"/>
      <c r="AM44" s="2"/>
      <c r="AN44" s="2">
        <f t="shared" si="64"/>
        <v>0</v>
      </c>
      <c r="AO44" s="9">
        <v>1000</v>
      </c>
      <c r="AP44" s="27">
        <v>1</v>
      </c>
      <c r="AQ44" s="2">
        <v>2200</v>
      </c>
      <c r="AR44" s="2">
        <v>0.6</v>
      </c>
      <c r="AS44" s="2">
        <v>0</v>
      </c>
      <c r="AT44" s="2">
        <f t="shared" si="67"/>
        <v>1920</v>
      </c>
      <c r="AU44" s="9"/>
      <c r="AV44" s="27"/>
      <c r="AW44" s="2"/>
      <c r="AX44" s="2"/>
      <c r="AY44" s="2"/>
      <c r="AZ44" s="10">
        <f t="shared" si="68"/>
        <v>0</v>
      </c>
      <c r="BA44" s="99">
        <f>E44*F44*H44+K44*L44*N44+Q44*R44*T44+W44*X44*Z44+AC44*AD44*AF44+AI44*AJ44*AL44+AO44*AP44*AR44+AU44*AV44*AX44</f>
        <v>600</v>
      </c>
      <c r="BB44" s="2">
        <f t="shared" si="69"/>
        <v>1320</v>
      </c>
      <c r="BC44" s="2">
        <f t="shared" si="66"/>
        <v>0</v>
      </c>
      <c r="BD44" s="10">
        <f t="shared" si="70"/>
        <v>1920</v>
      </c>
      <c r="BE44" s="100">
        <f t="shared" si="6"/>
        <v>6</v>
      </c>
      <c r="BF44" s="214"/>
      <c r="BI44" s="213"/>
      <c r="BJ44" s="2">
        <f t="shared" si="7"/>
        <v>1920</v>
      </c>
    </row>
    <row r="45" spans="1:62" ht="14.25" thickBot="1">
      <c r="A45" s="128"/>
      <c r="B45" s="216"/>
      <c r="C45" s="89" t="s">
        <v>124</v>
      </c>
      <c r="D45" s="15"/>
      <c r="E45" s="9"/>
      <c r="F45" s="27"/>
      <c r="G45" s="2"/>
      <c r="H45" s="2"/>
      <c r="I45" s="2"/>
      <c r="J45" s="10">
        <f t="shared" si="59"/>
        <v>0</v>
      </c>
      <c r="K45" s="9"/>
      <c r="L45" s="27"/>
      <c r="M45" s="2"/>
      <c r="N45" s="2"/>
      <c r="O45" s="2"/>
      <c r="P45" s="10">
        <f t="shared" si="60"/>
        <v>0</v>
      </c>
      <c r="Q45" s="9"/>
      <c r="R45" s="27"/>
      <c r="S45" s="2"/>
      <c r="T45" s="2"/>
      <c r="U45" s="2"/>
      <c r="V45" s="10">
        <f t="shared" si="61"/>
        <v>0</v>
      </c>
      <c r="W45" s="9"/>
      <c r="X45" s="27"/>
      <c r="Y45" s="2"/>
      <c r="Z45" s="2"/>
      <c r="AA45" s="2"/>
      <c r="AB45" s="10">
        <f>(W45*X45+Y45)*Z45-AA45</f>
        <v>0</v>
      </c>
      <c r="AC45" s="9">
        <v>200</v>
      </c>
      <c r="AD45" s="27">
        <v>1</v>
      </c>
      <c r="AE45" s="2">
        <v>400</v>
      </c>
      <c r="AF45" s="2">
        <v>0.6</v>
      </c>
      <c r="AG45" s="2">
        <v>0</v>
      </c>
      <c r="AH45" s="2">
        <f>(AC45*AD45+AE45)*AF45</f>
        <v>360</v>
      </c>
      <c r="AI45" s="9"/>
      <c r="AJ45" s="27"/>
      <c r="AK45" s="2"/>
      <c r="AL45" s="2"/>
      <c r="AM45" s="2"/>
      <c r="AN45" s="2">
        <f t="shared" si="64"/>
        <v>0</v>
      </c>
      <c r="AO45" s="9"/>
      <c r="AP45" s="27"/>
      <c r="AQ45" s="2"/>
      <c r="AR45" s="2"/>
      <c r="AS45" s="2"/>
      <c r="AT45" s="2">
        <f t="shared" si="67"/>
        <v>0</v>
      </c>
      <c r="AU45" s="9"/>
      <c r="AV45" s="27"/>
      <c r="AW45" s="2"/>
      <c r="AX45" s="2"/>
      <c r="AY45" s="2"/>
      <c r="AZ45" s="10">
        <f t="shared" si="68"/>
        <v>0</v>
      </c>
      <c r="BA45" s="99">
        <f t="shared" ref="BA45:BA48" si="71">E45*F45*H45+K45*L45*N45+Q45*R45*T45+W45*X45*Z45+AC45*AD45*AF45+AI45*AJ45*AL45+AO45*AP45*AR45+AU45*AV45*AX45</f>
        <v>120</v>
      </c>
      <c r="BB45" s="2">
        <f t="shared" si="69"/>
        <v>240</v>
      </c>
      <c r="BC45" s="2">
        <f t="shared" si="66"/>
        <v>0</v>
      </c>
      <c r="BD45" s="10">
        <f t="shared" si="70"/>
        <v>360</v>
      </c>
      <c r="BE45" s="100">
        <f t="shared" si="6"/>
        <v>15</v>
      </c>
      <c r="BF45" s="214"/>
      <c r="BI45" s="213"/>
      <c r="BJ45" s="2">
        <f t="shared" si="7"/>
        <v>360</v>
      </c>
    </row>
    <row r="46" spans="1:62" ht="14.25" thickBot="1">
      <c r="A46" s="128"/>
      <c r="B46" s="216"/>
      <c r="C46" s="73" t="s">
        <v>83</v>
      </c>
      <c r="D46" s="5"/>
      <c r="E46" s="9"/>
      <c r="F46" s="27"/>
      <c r="G46" s="2"/>
      <c r="H46" s="2"/>
      <c r="I46" s="2"/>
      <c r="J46" s="10">
        <f t="shared" si="59"/>
        <v>0</v>
      </c>
      <c r="K46" s="9"/>
      <c r="L46" s="27"/>
      <c r="M46" s="2"/>
      <c r="N46" s="2"/>
      <c r="O46" s="2"/>
      <c r="P46" s="10">
        <f t="shared" si="60"/>
        <v>0</v>
      </c>
      <c r="Q46" s="9"/>
      <c r="R46" s="27"/>
      <c r="S46" s="2"/>
      <c r="T46" s="2"/>
      <c r="U46" s="2"/>
      <c r="V46" s="10">
        <f t="shared" ref="V46:V48" si="72">(Q46*R46+S46)*T46-U46</f>
        <v>0</v>
      </c>
      <c r="W46" s="9"/>
      <c r="X46" s="27"/>
      <c r="Y46" s="2"/>
      <c r="Z46" s="2"/>
      <c r="AA46" s="2"/>
      <c r="AB46" s="10">
        <f t="shared" si="62"/>
        <v>0</v>
      </c>
      <c r="AC46" s="9"/>
      <c r="AD46" s="27"/>
      <c r="AE46" s="2"/>
      <c r="AF46" s="2"/>
      <c r="AG46" s="2"/>
      <c r="AH46" s="2">
        <f t="shared" si="63"/>
        <v>0</v>
      </c>
      <c r="AI46" s="9"/>
      <c r="AJ46" s="27"/>
      <c r="AK46" s="2"/>
      <c r="AL46" s="2"/>
      <c r="AM46" s="2"/>
      <c r="AN46" s="2">
        <f t="shared" si="64"/>
        <v>0</v>
      </c>
      <c r="AO46" s="9"/>
      <c r="AP46" s="27"/>
      <c r="AQ46" s="2"/>
      <c r="AR46" s="2"/>
      <c r="AS46" s="2"/>
      <c r="AT46" s="2">
        <f t="shared" si="67"/>
        <v>0</v>
      </c>
      <c r="AU46" s="9"/>
      <c r="AV46" s="27"/>
      <c r="AW46" s="2"/>
      <c r="AX46" s="2"/>
      <c r="AY46" s="2"/>
      <c r="AZ46" s="10">
        <f t="shared" si="68"/>
        <v>0</v>
      </c>
      <c r="BA46" s="99">
        <f t="shared" si="71"/>
        <v>0</v>
      </c>
      <c r="BB46" s="2">
        <f t="shared" si="69"/>
        <v>0</v>
      </c>
      <c r="BC46" s="2">
        <f t="shared" si="66"/>
        <v>0</v>
      </c>
      <c r="BD46" s="10">
        <f t="shared" si="70"/>
        <v>0</v>
      </c>
      <c r="BE46" s="100">
        <f t="shared" si="6"/>
        <v>34</v>
      </c>
      <c r="BF46" s="214"/>
      <c r="BI46" s="213"/>
      <c r="BJ46" s="2">
        <f t="shared" si="7"/>
        <v>0</v>
      </c>
    </row>
    <row r="47" spans="1:62" ht="14.25" thickBot="1">
      <c r="A47" s="128"/>
      <c r="B47" s="216"/>
      <c r="C47" s="73" t="s">
        <v>84</v>
      </c>
      <c r="D47" s="5"/>
      <c r="E47" s="9"/>
      <c r="F47" s="27"/>
      <c r="G47" s="2"/>
      <c r="H47" s="2"/>
      <c r="I47" s="2"/>
      <c r="J47" s="10">
        <f t="shared" si="59"/>
        <v>0</v>
      </c>
      <c r="K47" s="9"/>
      <c r="L47" s="27"/>
      <c r="M47" s="2"/>
      <c r="N47" s="2"/>
      <c r="O47" s="2"/>
      <c r="P47" s="10">
        <f t="shared" ref="P47:P48" si="73">(K47*L47+M47)*N47-O47</f>
        <v>0</v>
      </c>
      <c r="Q47" s="9"/>
      <c r="R47" s="27"/>
      <c r="S47" s="2"/>
      <c r="T47" s="2"/>
      <c r="U47" s="2"/>
      <c r="V47" s="10">
        <f t="shared" si="72"/>
        <v>0</v>
      </c>
      <c r="W47" s="9">
        <v>0</v>
      </c>
      <c r="X47" s="27">
        <v>0</v>
      </c>
      <c r="Y47" s="2">
        <v>200</v>
      </c>
      <c r="Z47" s="2">
        <v>0.6</v>
      </c>
      <c r="AA47" s="2">
        <v>0</v>
      </c>
      <c r="AB47" s="10">
        <f t="shared" si="62"/>
        <v>120</v>
      </c>
      <c r="AC47" s="9"/>
      <c r="AD47" s="27"/>
      <c r="AE47" s="2"/>
      <c r="AF47" s="2"/>
      <c r="AG47" s="2"/>
      <c r="AH47" s="2">
        <f t="shared" si="63"/>
        <v>0</v>
      </c>
      <c r="AI47" s="9"/>
      <c r="AJ47" s="27"/>
      <c r="AK47" s="2"/>
      <c r="AL47" s="2"/>
      <c r="AM47" s="2"/>
      <c r="AN47" s="2">
        <f t="shared" si="64"/>
        <v>0</v>
      </c>
      <c r="AO47" s="9"/>
      <c r="AP47" s="27"/>
      <c r="AQ47" s="2"/>
      <c r="AR47" s="2"/>
      <c r="AS47" s="2"/>
      <c r="AT47" s="2">
        <f t="shared" si="67"/>
        <v>0</v>
      </c>
      <c r="AU47" s="9"/>
      <c r="AV47" s="27"/>
      <c r="AW47" s="2"/>
      <c r="AX47" s="2"/>
      <c r="AY47" s="2"/>
      <c r="AZ47" s="10">
        <f t="shared" si="68"/>
        <v>0</v>
      </c>
      <c r="BA47" s="99">
        <f t="shared" si="71"/>
        <v>0</v>
      </c>
      <c r="BB47" s="2">
        <f t="shared" si="69"/>
        <v>120</v>
      </c>
      <c r="BC47" s="2">
        <f t="shared" si="66"/>
        <v>0</v>
      </c>
      <c r="BD47" s="10">
        <f t="shared" si="70"/>
        <v>120</v>
      </c>
      <c r="BE47" s="100">
        <f t="shared" si="6"/>
        <v>23</v>
      </c>
      <c r="BF47" s="214"/>
      <c r="BI47" s="213"/>
      <c r="BJ47" s="2">
        <f t="shared" si="7"/>
        <v>120</v>
      </c>
    </row>
    <row r="48" spans="1:62" ht="14.25" thickBot="1">
      <c r="A48" s="128"/>
      <c r="B48" s="216"/>
      <c r="C48" s="74" t="s">
        <v>109</v>
      </c>
      <c r="D48" s="5"/>
      <c r="E48" s="9"/>
      <c r="F48" s="27"/>
      <c r="G48" s="2"/>
      <c r="H48" s="2"/>
      <c r="I48" s="2"/>
      <c r="J48" s="10">
        <f t="shared" si="59"/>
        <v>0</v>
      </c>
      <c r="K48" s="9"/>
      <c r="L48" s="27"/>
      <c r="M48" s="2"/>
      <c r="N48" s="2"/>
      <c r="O48" s="2"/>
      <c r="P48" s="10">
        <f t="shared" si="73"/>
        <v>0</v>
      </c>
      <c r="Q48" s="9"/>
      <c r="R48" s="27"/>
      <c r="S48" s="2"/>
      <c r="T48" s="2"/>
      <c r="U48" s="2"/>
      <c r="V48" s="10">
        <f t="shared" si="72"/>
        <v>0</v>
      </c>
      <c r="W48" s="9">
        <v>200</v>
      </c>
      <c r="X48" s="27">
        <v>1</v>
      </c>
      <c r="Y48" s="2">
        <v>200</v>
      </c>
      <c r="Z48" s="2">
        <v>0.6</v>
      </c>
      <c r="AA48" s="2">
        <v>0</v>
      </c>
      <c r="AB48" s="10">
        <f t="shared" si="62"/>
        <v>240</v>
      </c>
      <c r="AC48" s="9"/>
      <c r="AD48" s="27"/>
      <c r="AE48" s="2"/>
      <c r="AF48" s="2"/>
      <c r="AG48" s="2"/>
      <c r="AH48" s="2">
        <f t="shared" si="63"/>
        <v>0</v>
      </c>
      <c r="AI48" s="9"/>
      <c r="AJ48" s="27"/>
      <c r="AK48" s="2"/>
      <c r="AL48" s="2"/>
      <c r="AM48" s="2"/>
      <c r="AN48" s="2">
        <f t="shared" si="64"/>
        <v>0</v>
      </c>
      <c r="AO48" s="9"/>
      <c r="AP48" s="27"/>
      <c r="AQ48" s="2"/>
      <c r="AR48" s="2"/>
      <c r="AS48" s="2"/>
      <c r="AT48" s="2">
        <f t="shared" si="67"/>
        <v>0</v>
      </c>
      <c r="AU48" s="9"/>
      <c r="AV48" s="27"/>
      <c r="AW48" s="2"/>
      <c r="AX48" s="2"/>
      <c r="AY48" s="2"/>
      <c r="AZ48" s="10">
        <f t="shared" si="68"/>
        <v>0</v>
      </c>
      <c r="BA48" s="99">
        <f t="shared" si="71"/>
        <v>120</v>
      </c>
      <c r="BB48" s="2">
        <f t="shared" si="69"/>
        <v>120</v>
      </c>
      <c r="BC48" s="2">
        <f t="shared" si="66"/>
        <v>0</v>
      </c>
      <c r="BD48" s="10">
        <f t="shared" si="70"/>
        <v>240</v>
      </c>
      <c r="BE48" s="100">
        <f t="shared" si="6"/>
        <v>20</v>
      </c>
      <c r="BF48" s="214"/>
      <c r="BI48" s="213"/>
      <c r="BJ48" s="2">
        <f t="shared" si="7"/>
        <v>240</v>
      </c>
    </row>
    <row r="49" spans="1:62" ht="14.25" thickBot="1">
      <c r="A49" s="128"/>
      <c r="B49" s="216"/>
      <c r="C49" s="20" t="s">
        <v>15</v>
      </c>
      <c r="D49" s="13"/>
      <c r="E49" s="12"/>
      <c r="F49" s="13"/>
      <c r="G49" s="13"/>
      <c r="H49" s="13"/>
      <c r="I49" s="13"/>
      <c r="J49" s="3">
        <f>SUM(J40:J48)</f>
        <v>0</v>
      </c>
      <c r="K49" s="12"/>
      <c r="L49" s="13"/>
      <c r="M49" s="13"/>
      <c r="N49" s="13"/>
      <c r="O49" s="13"/>
      <c r="P49" s="3">
        <f>SUM(P40:P48)</f>
        <v>0</v>
      </c>
      <c r="Q49" s="12"/>
      <c r="R49" s="13"/>
      <c r="S49" s="13"/>
      <c r="T49" s="13"/>
      <c r="U49" s="13"/>
      <c r="V49" s="3">
        <f>SUM(V40:V48)</f>
        <v>0</v>
      </c>
      <c r="W49" s="12"/>
      <c r="X49" s="13"/>
      <c r="Y49" s="13"/>
      <c r="Z49" s="13"/>
      <c r="AA49" s="13"/>
      <c r="AB49" s="3">
        <f>SUM(AB40:AB48)</f>
        <v>360</v>
      </c>
      <c r="AC49" s="12"/>
      <c r="AD49" s="13"/>
      <c r="AE49" s="13"/>
      <c r="AF49" s="13"/>
      <c r="AG49" s="13"/>
      <c r="AH49" s="3">
        <f>SUM(AH40:AH48)</f>
        <v>360</v>
      </c>
      <c r="AI49" s="12"/>
      <c r="AJ49" s="13"/>
      <c r="AK49" s="13"/>
      <c r="AL49" s="13"/>
      <c r="AM49" s="13"/>
      <c r="AN49" s="3">
        <f>SUM(AN40:AN48)</f>
        <v>60</v>
      </c>
      <c r="AO49" s="12"/>
      <c r="AP49" s="13"/>
      <c r="AQ49" s="13"/>
      <c r="AR49" s="13"/>
      <c r="AS49" s="13"/>
      <c r="AT49" s="3">
        <f>SUM(AT40:AT48)</f>
        <v>1920</v>
      </c>
      <c r="AU49" s="12"/>
      <c r="AV49" s="13"/>
      <c r="AW49" s="13"/>
      <c r="AX49" s="13"/>
      <c r="AY49" s="13"/>
      <c r="AZ49" s="3">
        <f>SUM(AZ40:AZ48)</f>
        <v>60</v>
      </c>
      <c r="BA49" s="18"/>
      <c r="BB49" s="13"/>
      <c r="BC49" s="13"/>
      <c r="BD49" s="3">
        <f>SUM(BD40:BD48)</f>
        <v>2760</v>
      </c>
      <c r="BE49" s="100"/>
      <c r="BF49" s="214"/>
      <c r="BI49" s="213"/>
      <c r="BJ49" s="2"/>
    </row>
    <row r="50" spans="1:62" ht="14.25" thickBot="1">
      <c r="A50" s="128"/>
      <c r="B50" s="199" t="s">
        <v>9</v>
      </c>
      <c r="C50" s="102" t="s">
        <v>85</v>
      </c>
      <c r="D50" s="103"/>
      <c r="E50" s="104"/>
      <c r="F50" s="105"/>
      <c r="G50" s="106"/>
      <c r="H50" s="106"/>
      <c r="I50" s="106"/>
      <c r="J50" s="101">
        <f t="shared" ref="J50:J52" si="74">(E50*F50+G50)*H50-I50</f>
        <v>0</v>
      </c>
      <c r="K50" s="104"/>
      <c r="L50" s="105"/>
      <c r="M50" s="106"/>
      <c r="N50" s="106"/>
      <c r="O50" s="106"/>
      <c r="P50" s="101">
        <f t="shared" ref="P50:P52" si="75">(K50*L50+M50)*N50-O50</f>
        <v>0</v>
      </c>
      <c r="Q50" s="104"/>
      <c r="R50" s="105"/>
      <c r="S50" s="106"/>
      <c r="T50" s="106"/>
      <c r="U50" s="106"/>
      <c r="V50" s="101">
        <f t="shared" ref="V50:V52" si="76">(Q50*R50+S50)*T50-U50</f>
        <v>0</v>
      </c>
      <c r="W50" s="104"/>
      <c r="X50" s="105"/>
      <c r="Y50" s="106">
        <v>200</v>
      </c>
      <c r="Z50" s="106">
        <v>1</v>
      </c>
      <c r="AA50" s="106">
        <v>0</v>
      </c>
      <c r="AB50" s="101">
        <f t="shared" si="62"/>
        <v>200</v>
      </c>
      <c r="AC50" s="104"/>
      <c r="AD50" s="105"/>
      <c r="AE50" s="106"/>
      <c r="AF50" s="106"/>
      <c r="AG50" s="106"/>
      <c r="AH50" s="108">
        <f>(AC50*AD50+AE50)*AF50</f>
        <v>0</v>
      </c>
      <c r="AI50" s="104"/>
      <c r="AJ50" s="105"/>
      <c r="AK50" s="106">
        <v>100</v>
      </c>
      <c r="AL50" s="106">
        <v>1</v>
      </c>
      <c r="AM50" s="106">
        <v>0</v>
      </c>
      <c r="AN50" s="101">
        <f>(AI50*AJ50+AK50)*AL50-AM50</f>
        <v>100</v>
      </c>
      <c r="AO50" s="104"/>
      <c r="AP50" s="105"/>
      <c r="AQ50" s="106"/>
      <c r="AR50" s="106"/>
      <c r="AS50" s="106"/>
      <c r="AT50" s="108">
        <f t="shared" ref="AT50:AT52" si="77">(AO50*AP50+AQ50)*AR50-AS50</f>
        <v>0</v>
      </c>
      <c r="AU50" s="104"/>
      <c r="AV50" s="105"/>
      <c r="AW50" s="106"/>
      <c r="AX50" s="106"/>
      <c r="AY50" s="106"/>
      <c r="AZ50" s="101">
        <f t="shared" ref="AZ50:AZ52" si="78">(AU50*AV50+AW50)*AX50-AY50</f>
        <v>0</v>
      </c>
      <c r="BA50" s="109">
        <f>E50*F50*H50+K50*L50*N50+Q50*R50*T50++W50*X50*Z50+AC50*AD50*AF50+AI50*AJ50*AL50+AO50*AP50*AR50+AU50*AV50*AX50</f>
        <v>0</v>
      </c>
      <c r="BB50" s="108">
        <f t="shared" ref="BB50:BB52" si="79">G50*H50+M50*N50+S50*T50+Y50*Z50+AE50*AF50+AK50*AL50+AQ50*AR50+AW50*AX50</f>
        <v>300</v>
      </c>
      <c r="BC50" s="108">
        <f>I50+O50+U50+AA50+AG50+AM50+AS50+AY50</f>
        <v>0</v>
      </c>
      <c r="BD50" s="101">
        <f>BA50+BB50-BC50</f>
        <v>300</v>
      </c>
      <c r="BE50" s="110">
        <f t="shared" si="6"/>
        <v>17</v>
      </c>
      <c r="BF50" s="217">
        <f>RANK(BI50,$BI$5:$BI$62)</f>
        <v>7</v>
      </c>
      <c r="BI50" s="213">
        <f>BD53</f>
        <v>1400</v>
      </c>
      <c r="BJ50" s="2">
        <f t="shared" si="7"/>
        <v>300</v>
      </c>
    </row>
    <row r="51" spans="1:62" ht="14.25" thickBot="1">
      <c r="A51" s="128"/>
      <c r="B51" s="199"/>
      <c r="C51" s="113" t="s">
        <v>86</v>
      </c>
      <c r="D51" s="114"/>
      <c r="E51" s="111"/>
      <c r="F51" s="112"/>
      <c r="G51" s="108"/>
      <c r="H51" s="108"/>
      <c r="I51" s="108"/>
      <c r="J51" s="101">
        <f t="shared" si="74"/>
        <v>0</v>
      </c>
      <c r="K51" s="111"/>
      <c r="L51" s="112"/>
      <c r="M51" s="108"/>
      <c r="N51" s="108"/>
      <c r="O51" s="108"/>
      <c r="P51" s="101">
        <f t="shared" si="75"/>
        <v>0</v>
      </c>
      <c r="Q51" s="111"/>
      <c r="R51" s="112"/>
      <c r="S51" s="108"/>
      <c r="T51" s="108"/>
      <c r="U51" s="108"/>
      <c r="V51" s="101">
        <f t="shared" si="76"/>
        <v>0</v>
      </c>
      <c r="W51" s="111">
        <v>200</v>
      </c>
      <c r="X51" s="112">
        <v>1</v>
      </c>
      <c r="Y51" s="108">
        <v>200</v>
      </c>
      <c r="Z51" s="108">
        <v>1</v>
      </c>
      <c r="AA51" s="108">
        <v>0</v>
      </c>
      <c r="AB51" s="101">
        <f t="shared" si="62"/>
        <v>400</v>
      </c>
      <c r="AC51" s="111"/>
      <c r="AD51" s="112"/>
      <c r="AE51" s="108"/>
      <c r="AF51" s="108"/>
      <c r="AG51" s="108"/>
      <c r="AH51" s="108">
        <f>(AC51*AD51+AE51)*AF51</f>
        <v>0</v>
      </c>
      <c r="AI51" s="111"/>
      <c r="AJ51" s="112"/>
      <c r="AK51" s="108"/>
      <c r="AL51" s="108"/>
      <c r="AM51" s="108"/>
      <c r="AN51" s="101">
        <f>(AI51*AJ51+AK51)*AL51-AM51</f>
        <v>0</v>
      </c>
      <c r="AO51" s="111"/>
      <c r="AP51" s="112"/>
      <c r="AQ51" s="108">
        <v>400</v>
      </c>
      <c r="AR51" s="108">
        <v>1</v>
      </c>
      <c r="AS51" s="108">
        <v>0</v>
      </c>
      <c r="AT51" s="108">
        <f t="shared" si="77"/>
        <v>400</v>
      </c>
      <c r="AU51" s="111"/>
      <c r="AV51" s="112"/>
      <c r="AW51" s="108"/>
      <c r="AX51" s="108"/>
      <c r="AY51" s="108"/>
      <c r="AZ51" s="101">
        <f t="shared" si="78"/>
        <v>0</v>
      </c>
      <c r="BA51" s="109">
        <f>E51*F51*H51+K51*L51*N51+Q51*R51*T51++W51*X51*Z51+AC51*AD51*AF51+AI51*AJ51*AL51+AO51*AP51*AR51+AU51*AV51*AX51</f>
        <v>200</v>
      </c>
      <c r="BB51" s="108">
        <f t="shared" si="79"/>
        <v>600</v>
      </c>
      <c r="BC51" s="108">
        <f>I51+O51+U51+AA51+AG51+AM51+AS51+AY51</f>
        <v>0</v>
      </c>
      <c r="BD51" s="101">
        <f t="shared" ref="BD51:BD52" si="80">BA51+BB51-BC51</f>
        <v>800</v>
      </c>
      <c r="BE51" s="110">
        <f t="shared" si="6"/>
        <v>10</v>
      </c>
      <c r="BF51" s="217"/>
      <c r="BI51" s="213"/>
      <c r="BJ51" s="2">
        <f t="shared" si="7"/>
        <v>800</v>
      </c>
    </row>
    <row r="52" spans="1:62" ht="14.25" thickBot="1">
      <c r="A52" s="128"/>
      <c r="B52" s="199"/>
      <c r="C52" s="113" t="s">
        <v>125</v>
      </c>
      <c r="D52" s="114"/>
      <c r="E52" s="111"/>
      <c r="F52" s="112"/>
      <c r="G52" s="108"/>
      <c r="H52" s="108"/>
      <c r="I52" s="108"/>
      <c r="J52" s="101">
        <f t="shared" si="74"/>
        <v>0</v>
      </c>
      <c r="K52" s="111"/>
      <c r="L52" s="112"/>
      <c r="M52" s="108"/>
      <c r="N52" s="108"/>
      <c r="O52" s="108"/>
      <c r="P52" s="101">
        <f t="shared" si="75"/>
        <v>0</v>
      </c>
      <c r="Q52" s="111"/>
      <c r="R52" s="112"/>
      <c r="S52" s="108"/>
      <c r="T52" s="108"/>
      <c r="U52" s="108"/>
      <c r="V52" s="101">
        <f t="shared" si="76"/>
        <v>0</v>
      </c>
      <c r="W52" s="111"/>
      <c r="X52" s="112"/>
      <c r="Y52" s="108"/>
      <c r="Z52" s="108"/>
      <c r="AA52" s="108"/>
      <c r="AB52" s="101">
        <f t="shared" si="62"/>
        <v>0</v>
      </c>
      <c r="AC52" s="111"/>
      <c r="AD52" s="112"/>
      <c r="AE52" s="108"/>
      <c r="AF52" s="108"/>
      <c r="AG52" s="108"/>
      <c r="AH52" s="108">
        <f>(AC52*AD52+AE52)*AF52</f>
        <v>0</v>
      </c>
      <c r="AI52" s="111"/>
      <c r="AJ52" s="112"/>
      <c r="AK52" s="108"/>
      <c r="AL52" s="108"/>
      <c r="AM52" s="108"/>
      <c r="AN52" s="101">
        <f>(AI52*AJ52+AK52)*AL52-AM52</f>
        <v>0</v>
      </c>
      <c r="AO52" s="111">
        <v>200</v>
      </c>
      <c r="AP52" s="112">
        <v>1</v>
      </c>
      <c r="AQ52" s="108">
        <v>100</v>
      </c>
      <c r="AR52" s="108">
        <v>1</v>
      </c>
      <c r="AS52" s="108">
        <v>0</v>
      </c>
      <c r="AT52" s="108">
        <f t="shared" si="77"/>
        <v>300</v>
      </c>
      <c r="AU52" s="111"/>
      <c r="AV52" s="112"/>
      <c r="AW52" s="108"/>
      <c r="AX52" s="108"/>
      <c r="AY52" s="108"/>
      <c r="AZ52" s="101">
        <f t="shared" si="78"/>
        <v>0</v>
      </c>
      <c r="BA52" s="109">
        <f>E52*F52*H52+K52*L52*N52+Q52*R52*T52++W52*X52*Z52+AC52*AD52*AF52+AI52*AJ52*AL52+AO52*AP52*AR52+AU52*AV52*AX52</f>
        <v>200</v>
      </c>
      <c r="BB52" s="108">
        <f t="shared" si="79"/>
        <v>100</v>
      </c>
      <c r="BC52" s="108">
        <f>I52+O52+U52+AA52+AG52+AM52+AS52+AY52</f>
        <v>0</v>
      </c>
      <c r="BD52" s="101">
        <f t="shared" si="80"/>
        <v>300</v>
      </c>
      <c r="BE52" s="110">
        <f t="shared" si="6"/>
        <v>17</v>
      </c>
      <c r="BF52" s="217"/>
      <c r="BI52" s="213"/>
      <c r="BJ52" s="2">
        <f t="shared" si="7"/>
        <v>300</v>
      </c>
    </row>
    <row r="53" spans="1:62" ht="14.25" thickBot="1">
      <c r="A53" s="128"/>
      <c r="B53" s="199"/>
      <c r="C53" s="117" t="s">
        <v>15</v>
      </c>
      <c r="D53" s="118"/>
      <c r="E53" s="119"/>
      <c r="F53" s="118"/>
      <c r="G53" s="118"/>
      <c r="H53" s="118"/>
      <c r="I53" s="118"/>
      <c r="J53" s="120">
        <f>SUM(J50:J52)</f>
        <v>0</v>
      </c>
      <c r="K53" s="119"/>
      <c r="L53" s="118"/>
      <c r="M53" s="118"/>
      <c r="N53" s="118"/>
      <c r="O53" s="118"/>
      <c r="P53" s="120">
        <f>SUM(P50:P52)</f>
        <v>0</v>
      </c>
      <c r="Q53" s="119"/>
      <c r="R53" s="118"/>
      <c r="S53" s="118"/>
      <c r="T53" s="118"/>
      <c r="U53" s="118"/>
      <c r="V53" s="120">
        <f>SUM(V50:V52)</f>
        <v>0</v>
      </c>
      <c r="W53" s="119"/>
      <c r="X53" s="118"/>
      <c r="Y53" s="118"/>
      <c r="Z53" s="118"/>
      <c r="AA53" s="118"/>
      <c r="AB53" s="120">
        <f>SUM(AB50:AB52)</f>
        <v>600</v>
      </c>
      <c r="AC53" s="119"/>
      <c r="AD53" s="118"/>
      <c r="AE53" s="118"/>
      <c r="AF53" s="118"/>
      <c r="AG53" s="118"/>
      <c r="AH53" s="120">
        <f>SUM(AH50:AH52)</f>
        <v>0</v>
      </c>
      <c r="AI53" s="119"/>
      <c r="AJ53" s="118"/>
      <c r="AK53" s="118"/>
      <c r="AL53" s="118"/>
      <c r="AM53" s="118"/>
      <c r="AN53" s="120">
        <f>SUM(AN50:AN52)</f>
        <v>100</v>
      </c>
      <c r="AO53" s="119"/>
      <c r="AP53" s="118"/>
      <c r="AQ53" s="118"/>
      <c r="AR53" s="118"/>
      <c r="AS53" s="118"/>
      <c r="AT53" s="120">
        <f>SUM(AT50:AT52)</f>
        <v>700</v>
      </c>
      <c r="AU53" s="119"/>
      <c r="AV53" s="118"/>
      <c r="AW53" s="118"/>
      <c r="AX53" s="118"/>
      <c r="AY53" s="118"/>
      <c r="AZ53" s="120">
        <f>SUM(AZ50:AZ52)</f>
        <v>0</v>
      </c>
      <c r="BA53" s="121"/>
      <c r="BB53" s="118"/>
      <c r="BC53" s="118"/>
      <c r="BD53" s="120">
        <f>SUM(BD50:BD52)</f>
        <v>1400</v>
      </c>
      <c r="BE53" s="110"/>
      <c r="BF53" s="217"/>
      <c r="BI53" s="213"/>
      <c r="BJ53" s="2"/>
    </row>
    <row r="54" spans="1:62" ht="14.25" thickBot="1">
      <c r="A54" s="128"/>
      <c r="B54" s="216" t="s">
        <v>10</v>
      </c>
      <c r="C54" s="75" t="s">
        <v>87</v>
      </c>
      <c r="D54" s="76"/>
      <c r="E54" s="77"/>
      <c r="F54" s="90"/>
      <c r="G54" s="78"/>
      <c r="H54" s="78"/>
      <c r="I54" s="78"/>
      <c r="J54" s="10">
        <f t="shared" ref="J54:J60" si="81">(E54*F54+G54)*H54-I54</f>
        <v>0</v>
      </c>
      <c r="K54" s="77"/>
      <c r="L54" s="90"/>
      <c r="M54" s="78"/>
      <c r="N54" s="78"/>
      <c r="O54" s="78"/>
      <c r="P54" s="10">
        <f t="shared" ref="P54:P57" si="82">(K54*L54+M54)*N54-O54</f>
        <v>0</v>
      </c>
      <c r="Q54" s="77"/>
      <c r="R54" s="90"/>
      <c r="S54" s="78"/>
      <c r="T54" s="78"/>
      <c r="U54" s="78"/>
      <c r="V54" s="10">
        <f t="shared" ref="V54:V60" si="83">(Q54*R54+S54)*T54-U54</f>
        <v>0</v>
      </c>
      <c r="W54" s="77"/>
      <c r="X54" s="90"/>
      <c r="Y54" s="78"/>
      <c r="Z54" s="78"/>
      <c r="AA54" s="78"/>
      <c r="AB54" s="10">
        <f t="shared" si="62"/>
        <v>0</v>
      </c>
      <c r="AC54" s="77"/>
      <c r="AD54" s="90"/>
      <c r="AE54" s="78"/>
      <c r="AF54" s="78"/>
      <c r="AG54" s="78"/>
      <c r="AH54" s="2">
        <f t="shared" ref="AH54:AH60" si="84">(AC54*AD54+AE54)*AF54</f>
        <v>0</v>
      </c>
      <c r="AI54" s="77"/>
      <c r="AJ54" s="90"/>
      <c r="AK54" s="78"/>
      <c r="AL54" s="78"/>
      <c r="AM54" s="78"/>
      <c r="AN54" s="2">
        <f t="shared" ref="AN54:AN60" si="85">(AI54*AJ54+AK54)*AL54-AM54</f>
        <v>0</v>
      </c>
      <c r="AO54" s="77">
        <v>700</v>
      </c>
      <c r="AP54" s="90">
        <v>0.5</v>
      </c>
      <c r="AQ54" s="78">
        <v>200</v>
      </c>
      <c r="AR54" s="78">
        <v>0.6</v>
      </c>
      <c r="AS54" s="78">
        <v>0</v>
      </c>
      <c r="AT54" s="2">
        <f t="shared" ref="AT54:AT60" si="86">(AO54*AP54+AQ54)*AR54-AS54</f>
        <v>330</v>
      </c>
      <c r="AU54" s="77"/>
      <c r="AV54" s="90"/>
      <c r="AW54" s="78"/>
      <c r="AX54" s="78"/>
      <c r="AY54" s="78"/>
      <c r="AZ54" s="10">
        <f t="shared" ref="AZ54:AZ60" si="87">(AU54*AV54+AW54)*AX54-AY54</f>
        <v>0</v>
      </c>
      <c r="BA54" s="99">
        <f t="shared" ref="BA54:BA60" si="88">E54*F54*H54+K54*L54*N54+Q54*R54*T54+W54*X54*Z54+AC54*AD54*AF54+AI54*AJ54*AL54+AO54*AP54*AR54+AU54*AV54*AX54</f>
        <v>210</v>
      </c>
      <c r="BB54" s="2">
        <f t="shared" ref="BB54:BB60" si="89">G54*H54+M54*N54+S54*T54+Y54*Z54+AE54*AF54+AK54*AL54+AQ54*AR54+AW54*AX54</f>
        <v>120</v>
      </c>
      <c r="BC54" s="79">
        <f t="shared" ref="BC54:BC60" si="90">I54+O54+U54+AA54+AG54+AM54+AS54+AY54</f>
        <v>0</v>
      </c>
      <c r="BD54" s="10">
        <f t="shared" ref="BD54:BD60" si="91">BA54+BB54-BC54</f>
        <v>330</v>
      </c>
      <c r="BE54" s="100">
        <f t="shared" si="6"/>
        <v>16</v>
      </c>
      <c r="BF54" s="218">
        <f>RANK(BI54,$BI$5:$BI$62)</f>
        <v>6</v>
      </c>
      <c r="BI54" s="213">
        <f>BD61</f>
        <v>1410</v>
      </c>
      <c r="BJ54" s="2">
        <f t="shared" si="7"/>
        <v>330</v>
      </c>
    </row>
    <row r="55" spans="1:62" ht="14.25" thickBot="1">
      <c r="A55" s="128"/>
      <c r="B55" s="216"/>
      <c r="C55" s="80" t="s">
        <v>88</v>
      </c>
      <c r="D55" s="81"/>
      <c r="E55" s="82"/>
      <c r="F55" s="91"/>
      <c r="G55" s="79"/>
      <c r="H55" s="79"/>
      <c r="I55" s="79"/>
      <c r="J55" s="10">
        <f t="shared" si="81"/>
        <v>0</v>
      </c>
      <c r="K55" s="82"/>
      <c r="L55" s="91"/>
      <c r="M55" s="79"/>
      <c r="N55" s="79"/>
      <c r="O55" s="79"/>
      <c r="P55" s="10">
        <f t="shared" si="82"/>
        <v>0</v>
      </c>
      <c r="Q55" s="82"/>
      <c r="R55" s="91"/>
      <c r="S55" s="79"/>
      <c r="T55" s="79"/>
      <c r="U55" s="79"/>
      <c r="V55" s="10">
        <f t="shared" si="83"/>
        <v>0</v>
      </c>
      <c r="W55" s="82"/>
      <c r="X55" s="91"/>
      <c r="Y55" s="79"/>
      <c r="Z55" s="79"/>
      <c r="AA55" s="79"/>
      <c r="AB55" s="10">
        <f t="shared" si="62"/>
        <v>0</v>
      </c>
      <c r="AC55" s="82"/>
      <c r="AD55" s="91"/>
      <c r="AE55" s="79"/>
      <c r="AF55" s="79"/>
      <c r="AG55" s="79"/>
      <c r="AH55" s="2">
        <f t="shared" si="84"/>
        <v>0</v>
      </c>
      <c r="AI55" s="82"/>
      <c r="AJ55" s="91"/>
      <c r="AK55" s="79"/>
      <c r="AL55" s="79"/>
      <c r="AM55" s="79"/>
      <c r="AN55" s="2">
        <f t="shared" si="85"/>
        <v>0</v>
      </c>
      <c r="AO55" s="82"/>
      <c r="AP55" s="91"/>
      <c r="AQ55" s="79"/>
      <c r="AR55" s="79"/>
      <c r="AS55" s="79"/>
      <c r="AT55" s="2">
        <f t="shared" si="86"/>
        <v>0</v>
      </c>
      <c r="AU55" s="82"/>
      <c r="AV55" s="91"/>
      <c r="AW55" s="79"/>
      <c r="AX55" s="79"/>
      <c r="AY55" s="79"/>
      <c r="AZ55" s="10">
        <f t="shared" si="87"/>
        <v>0</v>
      </c>
      <c r="BA55" s="99">
        <f t="shared" si="88"/>
        <v>0</v>
      </c>
      <c r="BB55" s="2">
        <f t="shared" si="89"/>
        <v>0</v>
      </c>
      <c r="BC55" s="79">
        <f t="shared" si="90"/>
        <v>0</v>
      </c>
      <c r="BD55" s="10">
        <f t="shared" si="91"/>
        <v>0</v>
      </c>
      <c r="BE55" s="100">
        <f t="shared" si="6"/>
        <v>34</v>
      </c>
      <c r="BF55" s="218"/>
      <c r="BI55" s="213"/>
      <c r="BJ55" s="2">
        <f t="shared" si="7"/>
        <v>0</v>
      </c>
    </row>
    <row r="56" spans="1:62" ht="14.25" thickBot="1">
      <c r="A56" s="128"/>
      <c r="B56" s="216"/>
      <c r="C56" s="80" t="s">
        <v>89</v>
      </c>
      <c r="D56" s="81"/>
      <c r="E56" s="82"/>
      <c r="F56" s="91"/>
      <c r="G56" s="79"/>
      <c r="H56" s="79"/>
      <c r="I56" s="79"/>
      <c r="J56" s="10">
        <f t="shared" si="81"/>
        <v>0</v>
      </c>
      <c r="K56" s="82"/>
      <c r="L56" s="91"/>
      <c r="M56" s="79"/>
      <c r="N56" s="79"/>
      <c r="O56" s="79"/>
      <c r="P56" s="10">
        <f t="shared" si="82"/>
        <v>0</v>
      </c>
      <c r="Q56" s="82"/>
      <c r="R56" s="91"/>
      <c r="S56" s="79"/>
      <c r="T56" s="79"/>
      <c r="U56" s="79"/>
      <c r="V56" s="10">
        <f t="shared" si="83"/>
        <v>0</v>
      </c>
      <c r="W56" s="82">
        <v>200</v>
      </c>
      <c r="X56" s="91">
        <v>0.5</v>
      </c>
      <c r="Y56" s="79">
        <v>200</v>
      </c>
      <c r="Z56" s="79">
        <v>0.6</v>
      </c>
      <c r="AA56" s="79">
        <v>0</v>
      </c>
      <c r="AB56" s="10">
        <f t="shared" si="62"/>
        <v>180</v>
      </c>
      <c r="AC56" s="82"/>
      <c r="AD56" s="91"/>
      <c r="AE56" s="79"/>
      <c r="AF56" s="79"/>
      <c r="AG56" s="79"/>
      <c r="AH56" s="2">
        <f t="shared" si="84"/>
        <v>0</v>
      </c>
      <c r="AI56" s="82"/>
      <c r="AJ56" s="91"/>
      <c r="AK56" s="79"/>
      <c r="AL56" s="79"/>
      <c r="AM56" s="79"/>
      <c r="AN56" s="2">
        <f t="shared" si="85"/>
        <v>0</v>
      </c>
      <c r="AO56" s="82"/>
      <c r="AP56" s="91"/>
      <c r="AQ56" s="79"/>
      <c r="AR56" s="79"/>
      <c r="AS56" s="79"/>
      <c r="AT56" s="2">
        <f t="shared" si="86"/>
        <v>0</v>
      </c>
      <c r="AU56" s="82"/>
      <c r="AV56" s="91"/>
      <c r="AW56" s="79"/>
      <c r="AX56" s="79"/>
      <c r="AY56" s="79"/>
      <c r="AZ56" s="10">
        <f t="shared" si="87"/>
        <v>0</v>
      </c>
      <c r="BA56" s="99">
        <f t="shared" si="88"/>
        <v>60</v>
      </c>
      <c r="BB56" s="2">
        <f t="shared" si="89"/>
        <v>120</v>
      </c>
      <c r="BC56" s="79">
        <f t="shared" si="90"/>
        <v>0</v>
      </c>
      <c r="BD56" s="10">
        <f t="shared" si="91"/>
        <v>180</v>
      </c>
      <c r="BE56" s="100">
        <f t="shared" si="6"/>
        <v>21</v>
      </c>
      <c r="BF56" s="218"/>
      <c r="BI56" s="213"/>
      <c r="BJ56" s="2">
        <f t="shared" si="7"/>
        <v>180</v>
      </c>
    </row>
    <row r="57" spans="1:62" ht="14.25" thickBot="1">
      <c r="A57" s="128"/>
      <c r="B57" s="216"/>
      <c r="C57" s="83" t="s">
        <v>91</v>
      </c>
      <c r="D57" s="81"/>
      <c r="E57" s="82"/>
      <c r="F57" s="91"/>
      <c r="G57" s="79"/>
      <c r="H57" s="79"/>
      <c r="I57" s="79"/>
      <c r="J57" s="10">
        <f t="shared" si="81"/>
        <v>0</v>
      </c>
      <c r="K57" s="82"/>
      <c r="L57" s="91"/>
      <c r="M57" s="79"/>
      <c r="N57" s="79"/>
      <c r="O57" s="79"/>
      <c r="P57" s="10">
        <f t="shared" si="82"/>
        <v>0</v>
      </c>
      <c r="Q57" s="82"/>
      <c r="R57" s="91"/>
      <c r="S57" s="79"/>
      <c r="T57" s="79"/>
      <c r="U57" s="79"/>
      <c r="V57" s="10">
        <f t="shared" si="83"/>
        <v>0</v>
      </c>
      <c r="W57" s="82">
        <v>700</v>
      </c>
      <c r="X57" s="91">
        <v>1</v>
      </c>
      <c r="Y57" s="79">
        <v>700</v>
      </c>
      <c r="Z57" s="79">
        <v>0.6</v>
      </c>
      <c r="AA57" s="79">
        <v>0</v>
      </c>
      <c r="AB57" s="10">
        <f t="shared" si="62"/>
        <v>840</v>
      </c>
      <c r="AC57" s="82"/>
      <c r="AD57" s="91"/>
      <c r="AE57" s="79"/>
      <c r="AF57" s="79"/>
      <c r="AG57" s="79"/>
      <c r="AH57" s="2">
        <f t="shared" si="84"/>
        <v>0</v>
      </c>
      <c r="AI57" s="82"/>
      <c r="AJ57" s="91"/>
      <c r="AK57" s="79"/>
      <c r="AL57" s="79"/>
      <c r="AM57" s="79"/>
      <c r="AN57" s="2">
        <f t="shared" si="85"/>
        <v>0</v>
      </c>
      <c r="AO57" s="82"/>
      <c r="AP57" s="91"/>
      <c r="AQ57" s="79"/>
      <c r="AR57" s="79"/>
      <c r="AS57" s="79"/>
      <c r="AT57" s="2">
        <f t="shared" si="86"/>
        <v>0</v>
      </c>
      <c r="AU57" s="82"/>
      <c r="AV57" s="91"/>
      <c r="AW57" s="79"/>
      <c r="AX57" s="79"/>
      <c r="AY57" s="79"/>
      <c r="AZ57" s="10">
        <f t="shared" si="87"/>
        <v>0</v>
      </c>
      <c r="BA57" s="99">
        <f t="shared" si="88"/>
        <v>420</v>
      </c>
      <c r="BB57" s="2">
        <f t="shared" si="89"/>
        <v>420</v>
      </c>
      <c r="BC57" s="79">
        <f t="shared" si="90"/>
        <v>0</v>
      </c>
      <c r="BD57" s="10">
        <f t="shared" si="91"/>
        <v>840</v>
      </c>
      <c r="BE57" s="100">
        <f t="shared" si="6"/>
        <v>9</v>
      </c>
      <c r="BF57" s="218"/>
      <c r="BI57" s="213"/>
      <c r="BJ57" s="2">
        <f t="shared" si="7"/>
        <v>840</v>
      </c>
    </row>
    <row r="58" spans="1:62" ht="14.25" thickBot="1">
      <c r="A58" s="128"/>
      <c r="B58" s="216"/>
      <c r="C58" s="83" t="s">
        <v>126</v>
      </c>
      <c r="D58" s="81"/>
      <c r="E58" s="82"/>
      <c r="F58" s="91"/>
      <c r="G58" s="79"/>
      <c r="H58" s="79"/>
      <c r="I58" s="79"/>
      <c r="J58" s="10">
        <f t="shared" si="81"/>
        <v>0</v>
      </c>
      <c r="K58" s="82"/>
      <c r="L58" s="91"/>
      <c r="M58" s="79"/>
      <c r="N58" s="79"/>
      <c r="O58" s="79"/>
      <c r="P58" s="10">
        <f t="shared" ref="P58:P60" si="92">(K58*L58+M58)*N58-O58</f>
        <v>0</v>
      </c>
      <c r="Q58" s="82"/>
      <c r="R58" s="91"/>
      <c r="S58" s="79"/>
      <c r="T58" s="79"/>
      <c r="U58" s="79"/>
      <c r="V58" s="10">
        <f t="shared" si="83"/>
        <v>0</v>
      </c>
      <c r="W58" s="82"/>
      <c r="X58" s="91"/>
      <c r="Y58" s="79"/>
      <c r="Z58" s="79"/>
      <c r="AA58" s="79"/>
      <c r="AB58" s="10">
        <f>(W58*X58+Y58)*Z58-AA58</f>
        <v>0</v>
      </c>
      <c r="AC58" s="82"/>
      <c r="AD58" s="91"/>
      <c r="AE58" s="79"/>
      <c r="AF58" s="79"/>
      <c r="AG58" s="79"/>
      <c r="AH58" s="2">
        <f>(AC58*AD58+AE58)*AF58</f>
        <v>0</v>
      </c>
      <c r="AI58" s="82"/>
      <c r="AJ58" s="91"/>
      <c r="AK58" s="79"/>
      <c r="AL58" s="79"/>
      <c r="AM58" s="79"/>
      <c r="AN58" s="2">
        <f t="shared" si="85"/>
        <v>0</v>
      </c>
      <c r="AO58" s="82"/>
      <c r="AP58" s="91"/>
      <c r="AQ58" s="79"/>
      <c r="AR58" s="79"/>
      <c r="AS58" s="79"/>
      <c r="AT58" s="2">
        <f t="shared" si="86"/>
        <v>0</v>
      </c>
      <c r="AU58" s="82"/>
      <c r="AV58" s="91"/>
      <c r="AW58" s="79"/>
      <c r="AX58" s="79"/>
      <c r="AY58" s="79"/>
      <c r="AZ58" s="10">
        <f t="shared" si="87"/>
        <v>0</v>
      </c>
      <c r="BA58" s="99">
        <f t="shared" si="88"/>
        <v>0</v>
      </c>
      <c r="BB58" s="2">
        <f t="shared" si="89"/>
        <v>0</v>
      </c>
      <c r="BC58" s="79">
        <f t="shared" si="90"/>
        <v>0</v>
      </c>
      <c r="BD58" s="10">
        <f t="shared" si="91"/>
        <v>0</v>
      </c>
      <c r="BE58" s="100">
        <f t="shared" si="6"/>
        <v>34</v>
      </c>
      <c r="BF58" s="218"/>
      <c r="BI58" s="213"/>
      <c r="BJ58" s="2">
        <f t="shared" si="7"/>
        <v>0</v>
      </c>
    </row>
    <row r="59" spans="1:62" ht="14.25" thickBot="1">
      <c r="A59" s="128"/>
      <c r="B59" s="216"/>
      <c r="C59" s="83" t="s">
        <v>127</v>
      </c>
      <c r="D59" s="81"/>
      <c r="E59" s="82"/>
      <c r="F59" s="91"/>
      <c r="G59" s="79"/>
      <c r="H59" s="79"/>
      <c r="I59" s="79"/>
      <c r="J59" s="10">
        <f t="shared" si="81"/>
        <v>0</v>
      </c>
      <c r="K59" s="82"/>
      <c r="L59" s="91"/>
      <c r="M59" s="79"/>
      <c r="N59" s="79"/>
      <c r="O59" s="79"/>
      <c r="P59" s="10">
        <f t="shared" si="92"/>
        <v>0</v>
      </c>
      <c r="Q59" s="82"/>
      <c r="R59" s="91"/>
      <c r="S59" s="79"/>
      <c r="T59" s="79"/>
      <c r="U59" s="79"/>
      <c r="V59" s="10">
        <f t="shared" si="83"/>
        <v>0</v>
      </c>
      <c r="W59" s="82"/>
      <c r="X59" s="91"/>
      <c r="Y59" s="79"/>
      <c r="Z59" s="79"/>
      <c r="AA59" s="79"/>
      <c r="AB59" s="10">
        <f>(W59*X59+Y59)*Z59-AA59</f>
        <v>0</v>
      </c>
      <c r="AC59" s="82"/>
      <c r="AD59" s="91"/>
      <c r="AE59" s="79"/>
      <c r="AF59" s="79"/>
      <c r="AG59" s="79"/>
      <c r="AH59" s="2">
        <f>(AC59*AD59+AE59)*AF59</f>
        <v>0</v>
      </c>
      <c r="AI59" s="82"/>
      <c r="AJ59" s="91"/>
      <c r="AK59" s="79"/>
      <c r="AL59" s="79"/>
      <c r="AM59" s="79"/>
      <c r="AN59" s="2">
        <f t="shared" si="85"/>
        <v>0</v>
      </c>
      <c r="AO59" s="82">
        <v>200</v>
      </c>
      <c r="AP59" s="91">
        <v>0.5</v>
      </c>
      <c r="AQ59" s="79">
        <v>100</v>
      </c>
      <c r="AR59" s="79">
        <v>0.6</v>
      </c>
      <c r="AS59" s="79">
        <v>60</v>
      </c>
      <c r="AT59" s="2">
        <f t="shared" si="86"/>
        <v>60</v>
      </c>
      <c r="AU59" s="82"/>
      <c r="AV59" s="91"/>
      <c r="AW59" s="79"/>
      <c r="AX59" s="79"/>
      <c r="AY59" s="79"/>
      <c r="AZ59" s="10">
        <f t="shared" si="87"/>
        <v>0</v>
      </c>
      <c r="BA59" s="99">
        <f t="shared" si="88"/>
        <v>60</v>
      </c>
      <c r="BB59" s="2">
        <f t="shared" si="89"/>
        <v>60</v>
      </c>
      <c r="BC59" s="79">
        <f t="shared" si="90"/>
        <v>60</v>
      </c>
      <c r="BD59" s="10">
        <f t="shared" si="91"/>
        <v>60</v>
      </c>
      <c r="BE59" s="100">
        <f t="shared" si="6"/>
        <v>29</v>
      </c>
      <c r="BF59" s="218"/>
      <c r="BI59" s="213"/>
      <c r="BJ59" s="2">
        <f t="shared" si="7"/>
        <v>60</v>
      </c>
    </row>
    <row r="60" spans="1:62" ht="14.25" thickBot="1">
      <c r="A60" s="128"/>
      <c r="B60" s="216"/>
      <c r="C60" s="84" t="s">
        <v>90</v>
      </c>
      <c r="D60" s="81"/>
      <c r="E60" s="82"/>
      <c r="F60" s="91"/>
      <c r="G60" s="79"/>
      <c r="H60" s="79"/>
      <c r="I60" s="79"/>
      <c r="J60" s="10">
        <f t="shared" si="81"/>
        <v>0</v>
      </c>
      <c r="K60" s="82"/>
      <c r="L60" s="91"/>
      <c r="M60" s="79"/>
      <c r="N60" s="79"/>
      <c r="O60" s="79"/>
      <c r="P60" s="10">
        <f t="shared" si="92"/>
        <v>0</v>
      </c>
      <c r="Q60" s="82"/>
      <c r="R60" s="91"/>
      <c r="S60" s="79"/>
      <c r="T60" s="79"/>
      <c r="U60" s="79"/>
      <c r="V60" s="10">
        <f t="shared" si="83"/>
        <v>0</v>
      </c>
      <c r="W60" s="82"/>
      <c r="X60" s="91"/>
      <c r="Y60" s="79"/>
      <c r="Z60" s="79"/>
      <c r="AA60" s="79"/>
      <c r="AB60" s="10">
        <f t="shared" si="62"/>
        <v>0</v>
      </c>
      <c r="AC60" s="82"/>
      <c r="AD60" s="91"/>
      <c r="AE60" s="79"/>
      <c r="AF60" s="79"/>
      <c r="AG60" s="79"/>
      <c r="AH60" s="2">
        <f t="shared" si="84"/>
        <v>0</v>
      </c>
      <c r="AI60" s="82"/>
      <c r="AJ60" s="91"/>
      <c r="AK60" s="79"/>
      <c r="AL60" s="79"/>
      <c r="AM60" s="79"/>
      <c r="AN60" s="2">
        <f t="shared" si="85"/>
        <v>0</v>
      </c>
      <c r="AO60" s="82"/>
      <c r="AP60" s="91"/>
      <c r="AQ60" s="79"/>
      <c r="AR60" s="79"/>
      <c r="AS60" s="79"/>
      <c r="AT60" s="2">
        <f t="shared" si="86"/>
        <v>0</v>
      </c>
      <c r="AU60" s="82"/>
      <c r="AV60" s="91"/>
      <c r="AW60" s="79"/>
      <c r="AX60" s="79"/>
      <c r="AY60" s="79"/>
      <c r="AZ60" s="10">
        <f t="shared" si="87"/>
        <v>0</v>
      </c>
      <c r="BA60" s="99">
        <f t="shared" si="88"/>
        <v>0</v>
      </c>
      <c r="BB60" s="2">
        <f t="shared" si="89"/>
        <v>0</v>
      </c>
      <c r="BC60" s="79">
        <f t="shared" si="90"/>
        <v>0</v>
      </c>
      <c r="BD60" s="10">
        <f t="shared" si="91"/>
        <v>0</v>
      </c>
      <c r="BE60" s="100">
        <f t="shared" si="6"/>
        <v>34</v>
      </c>
      <c r="BF60" s="218"/>
      <c r="BI60" s="213"/>
      <c r="BJ60" s="2">
        <f t="shared" si="7"/>
        <v>0</v>
      </c>
    </row>
    <row r="61" spans="1:62" ht="14.25" thickBot="1">
      <c r="A61" s="128"/>
      <c r="B61" s="216"/>
      <c r="C61" s="20" t="s">
        <v>15</v>
      </c>
      <c r="D61" s="85"/>
      <c r="E61" s="86"/>
      <c r="F61" s="85"/>
      <c r="G61" s="85"/>
      <c r="H61" s="85"/>
      <c r="I61" s="85"/>
      <c r="J61" s="87">
        <f>SUM(J54:J60)</f>
        <v>0</v>
      </c>
      <c r="K61" s="86"/>
      <c r="L61" s="85"/>
      <c r="M61" s="85"/>
      <c r="N61" s="85"/>
      <c r="O61" s="85"/>
      <c r="P61" s="87">
        <f>SUM(P54:P60)</f>
        <v>0</v>
      </c>
      <c r="Q61" s="86"/>
      <c r="R61" s="85"/>
      <c r="S61" s="85"/>
      <c r="T61" s="85"/>
      <c r="U61" s="85"/>
      <c r="V61" s="87">
        <f>SUM(V54:V60)</f>
        <v>0</v>
      </c>
      <c r="W61" s="86"/>
      <c r="X61" s="85"/>
      <c r="Y61" s="85"/>
      <c r="Z61" s="85"/>
      <c r="AA61" s="85"/>
      <c r="AB61" s="87">
        <f>SUM(AB54:AB60)</f>
        <v>1020</v>
      </c>
      <c r="AC61" s="86"/>
      <c r="AD61" s="85"/>
      <c r="AE61" s="85"/>
      <c r="AF61" s="85"/>
      <c r="AG61" s="85"/>
      <c r="AH61" s="87">
        <f>SUM(AH54:AH60)</f>
        <v>0</v>
      </c>
      <c r="AI61" s="86"/>
      <c r="AJ61" s="85"/>
      <c r="AK61" s="85"/>
      <c r="AL61" s="85"/>
      <c r="AM61" s="85"/>
      <c r="AN61" s="87">
        <f>SUM(AN54:AN60)</f>
        <v>0</v>
      </c>
      <c r="AO61" s="86"/>
      <c r="AP61" s="85"/>
      <c r="AQ61" s="85"/>
      <c r="AR61" s="85"/>
      <c r="AS61" s="85"/>
      <c r="AT61" s="87">
        <f>SUM(AT54:AT60)</f>
        <v>390</v>
      </c>
      <c r="AU61" s="86"/>
      <c r="AV61" s="85"/>
      <c r="AW61" s="85"/>
      <c r="AX61" s="85"/>
      <c r="AY61" s="85"/>
      <c r="AZ61" s="87">
        <f>SUM(AZ54:AZ60)</f>
        <v>0</v>
      </c>
      <c r="BA61" s="88"/>
      <c r="BB61" s="85"/>
      <c r="BC61" s="85"/>
      <c r="BD61" s="87">
        <f>SUM(BD54:BD60)</f>
        <v>1410</v>
      </c>
      <c r="BE61" s="100"/>
      <c r="BF61" s="218"/>
      <c r="BI61" s="213"/>
      <c r="BJ61" s="2"/>
    </row>
    <row r="62" spans="1:62" ht="14.25" thickBot="1">
      <c r="A62" s="128"/>
      <c r="B62" s="199" t="s">
        <v>108</v>
      </c>
      <c r="C62" s="122" t="s">
        <v>101</v>
      </c>
      <c r="D62" s="103"/>
      <c r="E62" s="104"/>
      <c r="F62" s="105"/>
      <c r="G62" s="106"/>
      <c r="H62" s="106"/>
      <c r="I62" s="106"/>
      <c r="J62" s="101">
        <f t="shared" ref="J62:J67" si="93">(E62*F62+G62)*H62-I62</f>
        <v>0</v>
      </c>
      <c r="K62" s="104"/>
      <c r="L62" s="105"/>
      <c r="M62" s="106"/>
      <c r="N62" s="106"/>
      <c r="O62" s="106"/>
      <c r="P62" s="101">
        <f>(K62*L62+M62)*N62-O62</f>
        <v>0</v>
      </c>
      <c r="Q62" s="104"/>
      <c r="R62" s="105"/>
      <c r="S62" s="106"/>
      <c r="T62" s="106"/>
      <c r="U62" s="106"/>
      <c r="V62" s="101">
        <f t="shared" ref="V62:V67" si="94">(Q62*R62+S62)*T62-U62</f>
        <v>0</v>
      </c>
      <c r="W62" s="104"/>
      <c r="X62" s="105"/>
      <c r="Y62" s="106"/>
      <c r="Z62" s="106"/>
      <c r="AA62" s="106"/>
      <c r="AB62" s="101">
        <f t="shared" si="62"/>
        <v>0</v>
      </c>
      <c r="AC62" s="104"/>
      <c r="AD62" s="105"/>
      <c r="AE62" s="106"/>
      <c r="AF62" s="106"/>
      <c r="AG62" s="106"/>
      <c r="AH62" s="108">
        <f t="shared" ref="AH62:AH67" si="95">(AC62*AD62+AE62)*AF62</f>
        <v>0</v>
      </c>
      <c r="AI62" s="104"/>
      <c r="AJ62" s="105"/>
      <c r="AK62" s="106">
        <v>100</v>
      </c>
      <c r="AL62" s="106">
        <v>0.6</v>
      </c>
      <c r="AM62" s="106">
        <v>0</v>
      </c>
      <c r="AN62" s="101">
        <f t="shared" ref="AN62:AN67" si="96">(AI62*AJ62+AK62)*AL62-AM62</f>
        <v>60</v>
      </c>
      <c r="AO62" s="104"/>
      <c r="AP62" s="105"/>
      <c r="AQ62" s="106"/>
      <c r="AR62" s="106"/>
      <c r="AS62" s="106"/>
      <c r="AT62" s="108">
        <f t="shared" ref="AT62:AT67" si="97">(AO62*AP62+AQ62)*AR62-AS62</f>
        <v>0</v>
      </c>
      <c r="AU62" s="104"/>
      <c r="AV62" s="105"/>
      <c r="AW62" s="106"/>
      <c r="AX62" s="106"/>
      <c r="AY62" s="106"/>
      <c r="AZ62" s="101">
        <f t="shared" ref="AZ62:AZ67" si="98">(AU62*AV62+AW62)*AX62-AY62</f>
        <v>0</v>
      </c>
      <c r="BA62" s="109">
        <f>E62*F62*H62+K62*L62*N62+Q62*R62*T62++W62*X62*Z62+AC62*AD62*AF62+AI62*AJ62*AL62+AO62*AP62*AR62+AU62*AV62*AX62</f>
        <v>0</v>
      </c>
      <c r="BB62" s="108">
        <f t="shared" ref="BB62:BB67" si="99">G62*H62+M62*N62+S62*T62+Y62*Z62+AE62*AF62+AK62*AL62+AQ62*AR62+AW62*AX62</f>
        <v>60</v>
      </c>
      <c r="BC62" s="108">
        <f t="shared" ref="BC62:BC67" si="100">I62+O62+U62+AA62+AG62+AM62+AS62+AY62</f>
        <v>0</v>
      </c>
      <c r="BD62" s="101">
        <f t="shared" ref="BD62:BD67" si="101">BA62+BB62-BC62</f>
        <v>60</v>
      </c>
      <c r="BE62" s="132">
        <f t="shared" si="6"/>
        <v>29</v>
      </c>
      <c r="BF62" s="219">
        <f>RANK(BI62,$BI$5:$BI$62)</f>
        <v>8</v>
      </c>
      <c r="BI62" s="213">
        <f>BD68</f>
        <v>1320</v>
      </c>
      <c r="BJ62" s="2">
        <f t="shared" si="7"/>
        <v>60</v>
      </c>
    </row>
    <row r="63" spans="1:62" ht="14.25" thickBot="1">
      <c r="A63" s="128"/>
      <c r="B63" s="199"/>
      <c r="C63" s="123" t="s">
        <v>102</v>
      </c>
      <c r="D63" s="114"/>
      <c r="E63" s="111"/>
      <c r="F63" s="112"/>
      <c r="G63" s="108"/>
      <c r="H63" s="108"/>
      <c r="I63" s="108"/>
      <c r="J63" s="101">
        <f t="shared" si="93"/>
        <v>0</v>
      </c>
      <c r="K63" s="111"/>
      <c r="L63" s="112"/>
      <c r="M63" s="108"/>
      <c r="N63" s="108"/>
      <c r="O63" s="108"/>
      <c r="P63" s="101">
        <f>(K63*L63+M63)*N63-O63</f>
        <v>0</v>
      </c>
      <c r="Q63" s="111"/>
      <c r="R63" s="112"/>
      <c r="S63" s="108"/>
      <c r="T63" s="108"/>
      <c r="U63" s="108"/>
      <c r="V63" s="101">
        <f t="shared" si="94"/>
        <v>0</v>
      </c>
      <c r="W63" s="111"/>
      <c r="X63" s="112"/>
      <c r="Y63" s="108"/>
      <c r="Z63" s="108"/>
      <c r="AA63" s="108"/>
      <c r="AB63" s="101">
        <f t="shared" si="62"/>
        <v>0</v>
      </c>
      <c r="AC63" s="111"/>
      <c r="AD63" s="112"/>
      <c r="AE63" s="108"/>
      <c r="AF63" s="108"/>
      <c r="AG63" s="108"/>
      <c r="AH63" s="108">
        <f t="shared" si="95"/>
        <v>0</v>
      </c>
      <c r="AI63" s="111">
        <v>200</v>
      </c>
      <c r="AJ63" s="112">
        <v>1</v>
      </c>
      <c r="AK63" s="108">
        <v>100</v>
      </c>
      <c r="AL63" s="108">
        <v>0.6</v>
      </c>
      <c r="AM63" s="108">
        <v>0</v>
      </c>
      <c r="AN63" s="101">
        <f t="shared" si="96"/>
        <v>180</v>
      </c>
      <c r="AO63" s="111">
        <v>1000</v>
      </c>
      <c r="AP63" s="112">
        <v>1</v>
      </c>
      <c r="AQ63" s="108">
        <v>700</v>
      </c>
      <c r="AR63" s="108">
        <v>0.6</v>
      </c>
      <c r="AS63" s="108">
        <v>0</v>
      </c>
      <c r="AT63" s="108">
        <f t="shared" si="97"/>
        <v>1020</v>
      </c>
      <c r="AU63" s="111"/>
      <c r="AV63" s="112"/>
      <c r="AW63" s="108"/>
      <c r="AX63" s="108"/>
      <c r="AY63" s="108"/>
      <c r="AZ63" s="101">
        <f t="shared" si="98"/>
        <v>0</v>
      </c>
      <c r="BA63" s="109">
        <f>E63*F63*H63+K63*L63*N63+Q63*R63*T63++W63*X63*Z63+AC63*AD63*AF63+AI63*AJ63*AL63+AO63*AP63*AR63+AU63*AV63*AX63</f>
        <v>720</v>
      </c>
      <c r="BB63" s="108">
        <f t="shared" si="99"/>
        <v>480</v>
      </c>
      <c r="BC63" s="108">
        <f t="shared" si="100"/>
        <v>0</v>
      </c>
      <c r="BD63" s="101">
        <f t="shared" si="101"/>
        <v>1200</v>
      </c>
      <c r="BE63" s="132">
        <f t="shared" si="6"/>
        <v>7</v>
      </c>
      <c r="BF63" s="220"/>
      <c r="BI63" s="213"/>
      <c r="BJ63" s="2">
        <f t="shared" si="7"/>
        <v>1200</v>
      </c>
    </row>
    <row r="64" spans="1:62" ht="14.25" thickBot="1">
      <c r="A64" s="128"/>
      <c r="B64" s="199"/>
      <c r="C64" s="123" t="s">
        <v>103</v>
      </c>
      <c r="D64" s="114"/>
      <c r="E64" s="111"/>
      <c r="F64" s="112"/>
      <c r="G64" s="108"/>
      <c r="H64" s="108"/>
      <c r="I64" s="108"/>
      <c r="J64" s="101">
        <f t="shared" si="93"/>
        <v>0</v>
      </c>
      <c r="K64" s="111"/>
      <c r="L64" s="112"/>
      <c r="M64" s="108"/>
      <c r="N64" s="108"/>
      <c r="O64" s="108"/>
      <c r="P64" s="101">
        <f t="shared" ref="P64:P67" si="102">(K64*L64+M64)*N64-O64</f>
        <v>0</v>
      </c>
      <c r="Q64" s="111"/>
      <c r="R64" s="112"/>
      <c r="S64" s="108"/>
      <c r="T64" s="108"/>
      <c r="U64" s="108"/>
      <c r="V64" s="101">
        <f t="shared" si="94"/>
        <v>0</v>
      </c>
      <c r="W64" s="111"/>
      <c r="X64" s="112"/>
      <c r="Y64" s="108"/>
      <c r="Z64" s="108"/>
      <c r="AA64" s="108"/>
      <c r="AB64" s="101">
        <f t="shared" si="62"/>
        <v>0</v>
      </c>
      <c r="AC64" s="111"/>
      <c r="AD64" s="112"/>
      <c r="AE64" s="108"/>
      <c r="AF64" s="108"/>
      <c r="AG64" s="108"/>
      <c r="AH64" s="108">
        <f t="shared" si="95"/>
        <v>0</v>
      </c>
      <c r="AI64" s="111"/>
      <c r="AJ64" s="112"/>
      <c r="AK64" s="108"/>
      <c r="AL64" s="108"/>
      <c r="AM64" s="108"/>
      <c r="AN64" s="101">
        <f t="shared" si="96"/>
        <v>0</v>
      </c>
      <c r="AO64" s="111"/>
      <c r="AP64" s="112"/>
      <c r="AQ64" s="108"/>
      <c r="AR64" s="108"/>
      <c r="AS64" s="108"/>
      <c r="AT64" s="108">
        <f t="shared" si="97"/>
        <v>0</v>
      </c>
      <c r="AU64" s="111"/>
      <c r="AV64" s="112"/>
      <c r="AW64" s="108"/>
      <c r="AX64" s="108"/>
      <c r="AY64" s="108"/>
      <c r="AZ64" s="101">
        <f t="shared" si="98"/>
        <v>0</v>
      </c>
      <c r="BA64" s="109">
        <f t="shared" ref="BA64:BA67" si="103">E64*F64*H64+K64*L64*N64+Q64*R64*T64++W64*X64*Z64+AC64*AD64*AF64+AI64*AJ64*AL64+AO64*AP64*AR64+AU64*AV64*AX64</f>
        <v>0</v>
      </c>
      <c r="BB64" s="108">
        <f t="shared" si="99"/>
        <v>0</v>
      </c>
      <c r="BC64" s="108">
        <f t="shared" si="100"/>
        <v>0</v>
      </c>
      <c r="BD64" s="101">
        <f t="shared" si="101"/>
        <v>0</v>
      </c>
      <c r="BE64" s="132">
        <f t="shared" si="6"/>
        <v>34</v>
      </c>
      <c r="BF64" s="220"/>
      <c r="BI64" s="213"/>
      <c r="BJ64" s="2">
        <f t="shared" si="7"/>
        <v>0</v>
      </c>
    </row>
    <row r="65" spans="1:62" ht="14.25" thickBot="1">
      <c r="A65" s="128"/>
      <c r="B65" s="199"/>
      <c r="C65" s="125" t="s">
        <v>105</v>
      </c>
      <c r="D65" s="114"/>
      <c r="E65" s="111"/>
      <c r="F65" s="112"/>
      <c r="G65" s="108"/>
      <c r="H65" s="108"/>
      <c r="I65" s="108"/>
      <c r="J65" s="101">
        <f t="shared" si="93"/>
        <v>0</v>
      </c>
      <c r="K65" s="111"/>
      <c r="L65" s="112"/>
      <c r="M65" s="108"/>
      <c r="N65" s="108"/>
      <c r="O65" s="108"/>
      <c r="P65" s="101">
        <f t="shared" si="102"/>
        <v>0</v>
      </c>
      <c r="Q65" s="111"/>
      <c r="R65" s="112"/>
      <c r="S65" s="108"/>
      <c r="T65" s="108"/>
      <c r="U65" s="108"/>
      <c r="V65" s="101">
        <f t="shared" si="94"/>
        <v>0</v>
      </c>
      <c r="W65" s="111"/>
      <c r="X65" s="112"/>
      <c r="Y65" s="108"/>
      <c r="Z65" s="108"/>
      <c r="AA65" s="108"/>
      <c r="AB65" s="101">
        <f t="shared" si="62"/>
        <v>0</v>
      </c>
      <c r="AC65" s="111"/>
      <c r="AD65" s="112"/>
      <c r="AE65" s="108"/>
      <c r="AF65" s="108"/>
      <c r="AG65" s="108"/>
      <c r="AH65" s="108">
        <f t="shared" si="95"/>
        <v>0</v>
      </c>
      <c r="AI65" s="111"/>
      <c r="AJ65" s="112"/>
      <c r="AK65" s="108"/>
      <c r="AL65" s="108"/>
      <c r="AM65" s="108"/>
      <c r="AN65" s="101">
        <f t="shared" si="96"/>
        <v>0</v>
      </c>
      <c r="AO65" s="111"/>
      <c r="AP65" s="112"/>
      <c r="AQ65" s="108"/>
      <c r="AR65" s="108"/>
      <c r="AS65" s="108"/>
      <c r="AT65" s="108">
        <f t="shared" si="97"/>
        <v>0</v>
      </c>
      <c r="AU65" s="111"/>
      <c r="AV65" s="112"/>
      <c r="AW65" s="108"/>
      <c r="AX65" s="108"/>
      <c r="AY65" s="108"/>
      <c r="AZ65" s="101">
        <f t="shared" si="98"/>
        <v>0</v>
      </c>
      <c r="BA65" s="109">
        <f t="shared" si="103"/>
        <v>0</v>
      </c>
      <c r="BB65" s="108">
        <f t="shared" si="99"/>
        <v>0</v>
      </c>
      <c r="BC65" s="108">
        <f t="shared" si="100"/>
        <v>0</v>
      </c>
      <c r="BD65" s="101">
        <f t="shared" si="101"/>
        <v>0</v>
      </c>
      <c r="BE65" s="132">
        <f t="shared" si="6"/>
        <v>34</v>
      </c>
      <c r="BF65" s="220"/>
      <c r="BI65" s="213"/>
      <c r="BJ65" s="2">
        <f t="shared" si="7"/>
        <v>0</v>
      </c>
    </row>
    <row r="66" spans="1:62" ht="14.25" thickBot="1">
      <c r="A66" s="128"/>
      <c r="B66" s="199"/>
      <c r="C66" s="125" t="s">
        <v>106</v>
      </c>
      <c r="D66" s="114"/>
      <c r="E66" s="111"/>
      <c r="F66" s="112"/>
      <c r="G66" s="108"/>
      <c r="H66" s="108"/>
      <c r="I66" s="108"/>
      <c r="J66" s="101">
        <f t="shared" si="93"/>
        <v>0</v>
      </c>
      <c r="K66" s="111"/>
      <c r="L66" s="112"/>
      <c r="M66" s="108"/>
      <c r="N66" s="108"/>
      <c r="O66" s="108"/>
      <c r="P66" s="101">
        <f t="shared" si="102"/>
        <v>0</v>
      </c>
      <c r="Q66" s="111"/>
      <c r="R66" s="112"/>
      <c r="S66" s="108"/>
      <c r="T66" s="108"/>
      <c r="U66" s="108"/>
      <c r="V66" s="101">
        <f t="shared" si="94"/>
        <v>0</v>
      </c>
      <c r="W66" s="111"/>
      <c r="X66" s="112"/>
      <c r="Y66" s="108"/>
      <c r="Z66" s="108"/>
      <c r="AA66" s="108"/>
      <c r="AB66" s="101">
        <f t="shared" si="62"/>
        <v>0</v>
      </c>
      <c r="AC66" s="111"/>
      <c r="AD66" s="112"/>
      <c r="AE66" s="108"/>
      <c r="AF66" s="108"/>
      <c r="AG66" s="108"/>
      <c r="AH66" s="108">
        <f t="shared" si="95"/>
        <v>0</v>
      </c>
      <c r="AI66" s="111"/>
      <c r="AJ66" s="112"/>
      <c r="AK66" s="108"/>
      <c r="AL66" s="108"/>
      <c r="AM66" s="108"/>
      <c r="AN66" s="101">
        <f t="shared" si="96"/>
        <v>0</v>
      </c>
      <c r="AO66" s="111"/>
      <c r="AP66" s="112"/>
      <c r="AQ66" s="108"/>
      <c r="AR66" s="108"/>
      <c r="AS66" s="108"/>
      <c r="AT66" s="108">
        <f t="shared" si="97"/>
        <v>0</v>
      </c>
      <c r="AU66" s="111"/>
      <c r="AV66" s="112"/>
      <c r="AW66" s="108"/>
      <c r="AX66" s="108"/>
      <c r="AY66" s="108"/>
      <c r="AZ66" s="101">
        <f t="shared" si="98"/>
        <v>0</v>
      </c>
      <c r="BA66" s="109">
        <f t="shared" si="103"/>
        <v>0</v>
      </c>
      <c r="BB66" s="108">
        <f t="shared" si="99"/>
        <v>0</v>
      </c>
      <c r="BC66" s="108">
        <f t="shared" si="100"/>
        <v>0</v>
      </c>
      <c r="BD66" s="101">
        <f t="shared" si="101"/>
        <v>0</v>
      </c>
      <c r="BE66" s="132">
        <f t="shared" si="6"/>
        <v>34</v>
      </c>
      <c r="BF66" s="220"/>
      <c r="BI66" s="213"/>
      <c r="BJ66" s="2">
        <f t="shared" si="7"/>
        <v>0</v>
      </c>
    </row>
    <row r="67" spans="1:62" ht="14.25" thickBot="1">
      <c r="A67" s="128"/>
      <c r="B67" s="199"/>
      <c r="C67" s="124" t="s">
        <v>104</v>
      </c>
      <c r="D67" s="114"/>
      <c r="E67" s="111"/>
      <c r="F67" s="112"/>
      <c r="G67" s="108"/>
      <c r="H67" s="108"/>
      <c r="I67" s="108"/>
      <c r="J67" s="101">
        <f t="shared" si="93"/>
        <v>0</v>
      </c>
      <c r="K67" s="111"/>
      <c r="L67" s="112"/>
      <c r="M67" s="108"/>
      <c r="N67" s="108"/>
      <c r="O67" s="108"/>
      <c r="P67" s="101">
        <f t="shared" si="102"/>
        <v>0</v>
      </c>
      <c r="Q67" s="111"/>
      <c r="R67" s="112"/>
      <c r="S67" s="108"/>
      <c r="T67" s="108"/>
      <c r="U67" s="108"/>
      <c r="V67" s="101">
        <f t="shared" si="94"/>
        <v>0</v>
      </c>
      <c r="W67" s="111"/>
      <c r="X67" s="112"/>
      <c r="Y67" s="108">
        <v>100</v>
      </c>
      <c r="Z67" s="108">
        <v>0.6</v>
      </c>
      <c r="AA67" s="108">
        <v>0</v>
      </c>
      <c r="AB67" s="101">
        <f t="shared" si="62"/>
        <v>60</v>
      </c>
      <c r="AC67" s="111"/>
      <c r="AD67" s="112"/>
      <c r="AE67" s="108"/>
      <c r="AF67" s="108"/>
      <c r="AG67" s="108"/>
      <c r="AH67" s="108">
        <f t="shared" si="95"/>
        <v>0</v>
      </c>
      <c r="AI67" s="111"/>
      <c r="AJ67" s="112"/>
      <c r="AK67" s="108"/>
      <c r="AL67" s="108"/>
      <c r="AM67" s="108"/>
      <c r="AN67" s="101">
        <f t="shared" si="96"/>
        <v>0</v>
      </c>
      <c r="AO67" s="111"/>
      <c r="AP67" s="112"/>
      <c r="AQ67" s="108"/>
      <c r="AR67" s="108"/>
      <c r="AS67" s="108"/>
      <c r="AT67" s="108">
        <f t="shared" si="97"/>
        <v>0</v>
      </c>
      <c r="AU67" s="111"/>
      <c r="AV67" s="112"/>
      <c r="AW67" s="108"/>
      <c r="AX67" s="108"/>
      <c r="AY67" s="108"/>
      <c r="AZ67" s="101">
        <f t="shared" si="98"/>
        <v>0</v>
      </c>
      <c r="BA67" s="109">
        <f t="shared" si="103"/>
        <v>0</v>
      </c>
      <c r="BB67" s="108">
        <f t="shared" si="99"/>
        <v>60</v>
      </c>
      <c r="BC67" s="108">
        <f t="shared" si="100"/>
        <v>0</v>
      </c>
      <c r="BD67" s="101">
        <f t="shared" si="101"/>
        <v>60</v>
      </c>
      <c r="BE67" s="132">
        <f t="shared" si="6"/>
        <v>29</v>
      </c>
      <c r="BF67" s="220"/>
      <c r="BI67" s="213"/>
      <c r="BJ67" s="2">
        <f t="shared" si="7"/>
        <v>60</v>
      </c>
    </row>
    <row r="68" spans="1:62" ht="14.25" thickBot="1">
      <c r="B68" s="199"/>
      <c r="C68" s="117" t="s">
        <v>15</v>
      </c>
      <c r="D68" s="118"/>
      <c r="E68" s="119"/>
      <c r="F68" s="118"/>
      <c r="G68" s="118"/>
      <c r="H68" s="118"/>
      <c r="I68" s="118"/>
      <c r="J68" s="120">
        <f>SUM(J62:J67)</f>
        <v>0</v>
      </c>
      <c r="K68" s="119"/>
      <c r="L68" s="118"/>
      <c r="M68" s="118"/>
      <c r="N68" s="118"/>
      <c r="O68" s="118"/>
      <c r="P68" s="120">
        <f>SUM(P62:P67)</f>
        <v>0</v>
      </c>
      <c r="Q68" s="119"/>
      <c r="R68" s="118"/>
      <c r="S68" s="118"/>
      <c r="T68" s="118"/>
      <c r="U68" s="118"/>
      <c r="V68" s="120">
        <f>SUM(V62:V67)</f>
        <v>0</v>
      </c>
      <c r="W68" s="119"/>
      <c r="X68" s="118"/>
      <c r="Y68" s="118"/>
      <c r="Z68" s="118"/>
      <c r="AA68" s="118"/>
      <c r="AB68" s="120">
        <f>SUM(AB62:AB67)</f>
        <v>60</v>
      </c>
      <c r="AC68" s="119"/>
      <c r="AD68" s="118"/>
      <c r="AE68" s="118"/>
      <c r="AF68" s="118"/>
      <c r="AG68" s="118"/>
      <c r="AH68" s="120">
        <f>SUM(AH62:AH67)</f>
        <v>0</v>
      </c>
      <c r="AI68" s="119"/>
      <c r="AJ68" s="118"/>
      <c r="AK68" s="118"/>
      <c r="AL68" s="118"/>
      <c r="AM68" s="118"/>
      <c r="AN68" s="120">
        <f>SUM(AN62:AN67)</f>
        <v>240</v>
      </c>
      <c r="AO68" s="119"/>
      <c r="AP68" s="118"/>
      <c r="AQ68" s="118"/>
      <c r="AR68" s="118"/>
      <c r="AS68" s="118"/>
      <c r="AT68" s="120">
        <f>SUM(AT62:AT67)</f>
        <v>1020</v>
      </c>
      <c r="AU68" s="119"/>
      <c r="AV68" s="118"/>
      <c r="AW68" s="118"/>
      <c r="AX68" s="118"/>
      <c r="AY68" s="118"/>
      <c r="AZ68" s="120">
        <f>SUM(AZ62:AZ67)</f>
        <v>0</v>
      </c>
      <c r="BA68" s="121"/>
      <c r="BB68" s="118"/>
      <c r="BC68" s="118"/>
      <c r="BD68" s="120">
        <f>SUM(BD62:BD67)</f>
        <v>1320</v>
      </c>
      <c r="BE68" s="132"/>
      <c r="BF68" s="221"/>
      <c r="BI68" s="213"/>
      <c r="BJ68" s="2"/>
    </row>
    <row r="69" spans="1:62">
      <c r="BF69" s="126"/>
      <c r="BI69" s="127"/>
    </row>
    <row r="74" spans="1:62">
      <c r="B74" s="94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215"/>
    </row>
    <row r="75" spans="1:62">
      <c r="B75" s="94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215"/>
    </row>
    <row r="76" spans="1:62">
      <c r="B76" s="94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215"/>
    </row>
    <row r="77" spans="1:62">
      <c r="B77" s="94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215"/>
    </row>
    <row r="78" spans="1:62">
      <c r="B78" s="94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215"/>
    </row>
  </sheetData>
  <mergeCells count="41">
    <mergeCell ref="E3:J3"/>
    <mergeCell ref="K3:P3"/>
    <mergeCell ref="Q3:V3"/>
    <mergeCell ref="W3:AB3"/>
    <mergeCell ref="AC3:AH3"/>
    <mergeCell ref="BI37:BI39"/>
    <mergeCell ref="AI3:AN3"/>
    <mergeCell ref="AO3:AT3"/>
    <mergeCell ref="AU3:AZ3"/>
    <mergeCell ref="BA3:BD3"/>
    <mergeCell ref="BI5:BI9"/>
    <mergeCell ref="BI10:BI20"/>
    <mergeCell ref="BI21:BI26"/>
    <mergeCell ref="BI27:BI31"/>
    <mergeCell ref="BI32:BI36"/>
    <mergeCell ref="BI4:BJ4"/>
    <mergeCell ref="BF27:BF31"/>
    <mergeCell ref="B5:B9"/>
    <mergeCell ref="B10:B20"/>
    <mergeCell ref="BF10:BF20"/>
    <mergeCell ref="B21:B26"/>
    <mergeCell ref="BF21:BF26"/>
    <mergeCell ref="BF5:BF9"/>
    <mergeCell ref="B27:B31"/>
    <mergeCell ref="BF32:BF36"/>
    <mergeCell ref="B32:B36"/>
    <mergeCell ref="BF37:BF39"/>
    <mergeCell ref="B37:B39"/>
    <mergeCell ref="BI62:BI68"/>
    <mergeCell ref="BF40:BF49"/>
    <mergeCell ref="B62:B68"/>
    <mergeCell ref="BF74:BF78"/>
    <mergeCell ref="B40:B49"/>
    <mergeCell ref="BF50:BF53"/>
    <mergeCell ref="B50:B53"/>
    <mergeCell ref="B54:B61"/>
    <mergeCell ref="BF54:BF61"/>
    <mergeCell ref="BI40:BI49"/>
    <mergeCell ref="BI50:BI53"/>
    <mergeCell ref="BI54:BI61"/>
    <mergeCell ref="BF62:BF6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8月12日</vt:lpstr>
      <vt:lpstr>8月13日</vt:lpstr>
      <vt:lpstr>8月14日</vt:lpstr>
      <vt:lpstr>8月15日</vt:lpstr>
      <vt:lpstr>8月16日</vt:lpstr>
      <vt:lpstr>大会記録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平間健吾</dc:creator>
  <cp:lastModifiedBy/>
  <dcterms:created xsi:type="dcterms:W3CDTF">2006-09-13T11:12:02Z</dcterms:created>
  <dcterms:modified xsi:type="dcterms:W3CDTF">2009-08-18T13:46:07Z</dcterms:modified>
</cp:coreProperties>
</file>